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DSPR\PSN\Contenus Site Internet\1_Données statistiques_1_Retraités_1_Nouveaux retraités_4_Retraites anticipées\2025\"/>
    </mc:Choice>
  </mc:AlternateContent>
  <xr:revisionPtr revIDLastSave="0" documentId="13_ncr:1_{0EC5B14B-9DFE-4C4E-A025-8B2867A28B9F}" xr6:coauthVersionLast="47" xr6:coauthVersionMax="47" xr10:uidLastSave="{00000000-0000-0000-0000-000000000000}"/>
  <bookViews>
    <workbookView xWindow="-120" yWindow="-120" windowWidth="29040" windowHeight="15720" xr2:uid="{ADD42485-B3E6-4F2B-BE4E-87E430ED0F53}"/>
  </bookViews>
  <sheets>
    <sheet name="RA longues carrières" sheetId="1" r:id="rId1"/>
    <sheet name="RA assurés handicapés" sheetId="2" r:id="rId2"/>
    <sheet name="Type avt droits directs" sheetId="3" r:id="rId3"/>
  </sheets>
  <externalReferences>
    <externalReference r:id="rId4"/>
  </externalReferences>
  <definedNames>
    <definedName name="DépartementRésidence">#REF!</definedName>
    <definedName name="RégionRésidence">#REF!</definedName>
    <definedName name="saisie">#REF!,#REF!,#REF!,#REF!,#REF!,#REF!,#REF!,#REF!,#REF!,#REF!,#REF!,#REF!,#REF!,#REF!,#REF!,#REF!</definedName>
    <definedName name="TitreDate">#REF!</definedName>
    <definedName name="TitreRé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3" l="1"/>
  <c r="C7" i="3" s="1"/>
  <c r="C10" i="3"/>
  <c r="C9" i="3"/>
  <c r="C8" i="3"/>
  <c r="C6" i="3"/>
  <c r="C5" i="3"/>
  <c r="C4" i="3"/>
  <c r="B11" i="3"/>
  <c r="D11" i="3" s="1"/>
  <c r="I11" i="3" s="1"/>
  <c r="B10" i="3"/>
  <c r="D10" i="3" s="1"/>
  <c r="G10" i="3" s="1"/>
  <c r="B9" i="3"/>
  <c r="B8" i="3"/>
  <c r="B6" i="3"/>
  <c r="B5" i="3"/>
  <c r="B4" i="3"/>
  <c r="X5" i="2"/>
  <c r="X4" i="2"/>
  <c r="X5" i="1"/>
  <c r="X4" i="1"/>
  <c r="W6" i="2"/>
  <c r="W6" i="1"/>
  <c r="V6" i="2"/>
  <c r="V6" i="1"/>
  <c r="U6" i="2"/>
  <c r="T6" i="2"/>
  <c r="S6" i="2"/>
  <c r="Q6" i="2"/>
  <c r="P6" i="2"/>
  <c r="O6" i="2"/>
  <c r="N6" i="2"/>
  <c r="M6" i="2"/>
  <c r="L6" i="2"/>
  <c r="K6" i="2"/>
  <c r="J6" i="2"/>
  <c r="I6" i="2"/>
  <c r="H6" i="2"/>
  <c r="G6" i="2"/>
  <c r="F6" i="2"/>
  <c r="E6" i="2"/>
  <c r="D6" i="2"/>
  <c r="C6" i="2"/>
  <c r="B6" i="2"/>
  <c r="B6" i="1"/>
  <c r="C6" i="1"/>
  <c r="D6" i="1"/>
  <c r="E6" i="1"/>
  <c r="F6" i="1"/>
  <c r="G6" i="1"/>
  <c r="H6" i="1"/>
  <c r="I6" i="1"/>
  <c r="J6" i="1"/>
  <c r="K6" i="1"/>
  <c r="L6" i="1"/>
  <c r="M6" i="1"/>
  <c r="N6" i="1"/>
  <c r="O6" i="1"/>
  <c r="P6" i="1"/>
  <c r="Q6" i="1"/>
  <c r="S6" i="1"/>
  <c r="T6" i="1"/>
  <c r="U6" i="1"/>
  <c r="B7" i="3" l="1"/>
  <c r="X6" i="2"/>
  <c r="X6" i="1"/>
  <c r="C3" i="3"/>
  <c r="C18" i="3" s="1"/>
  <c r="D8" i="3"/>
  <c r="G8" i="3" s="1"/>
  <c r="D6" i="3"/>
  <c r="G6" i="3" s="1"/>
  <c r="D4" i="3"/>
  <c r="D5" i="3"/>
  <c r="I5" i="3" s="1"/>
  <c r="D9" i="3"/>
  <c r="H9" i="3" s="1"/>
  <c r="B3" i="3"/>
  <c r="B19" i="3" s="1"/>
  <c r="I10" i="3"/>
  <c r="C19" i="3"/>
  <c r="C17" i="3"/>
  <c r="C20" i="3"/>
  <c r="G11" i="3"/>
  <c r="H10" i="3"/>
  <c r="H11" i="3"/>
  <c r="C21" i="3" l="1"/>
  <c r="I8" i="3"/>
  <c r="H8" i="3"/>
  <c r="G9" i="3"/>
  <c r="G4" i="3"/>
  <c r="D3" i="3"/>
  <c r="D21" i="3" s="1"/>
  <c r="G5" i="3"/>
  <c r="H5" i="3"/>
  <c r="H6" i="3"/>
  <c r="D7" i="3"/>
  <c r="H7" i="3" s="1"/>
  <c r="I6" i="3"/>
  <c r="H4" i="3"/>
  <c r="I4" i="3"/>
  <c r="I9" i="3"/>
  <c r="B17" i="3"/>
  <c r="B21" i="3"/>
  <c r="B20" i="3"/>
  <c r="B18" i="3"/>
  <c r="E8" i="3" l="1"/>
  <c r="E6" i="3"/>
  <c r="I3" i="3"/>
  <c r="D19" i="3"/>
  <c r="E5" i="3"/>
  <c r="D20" i="3"/>
  <c r="H3" i="3"/>
  <c r="E10" i="3"/>
  <c r="E4" i="3"/>
  <c r="E11" i="3"/>
  <c r="I7" i="3"/>
  <c r="G7" i="3"/>
  <c r="E7" i="3"/>
  <c r="G3" i="3"/>
  <c r="D18" i="3"/>
  <c r="E9" i="3"/>
  <c r="D17" i="3"/>
</calcChain>
</file>

<file path=xl/sharedStrings.xml><?xml version="1.0" encoding="utf-8"?>
<sst xmlns="http://schemas.openxmlformats.org/spreadsheetml/2006/main" count="50" uniqueCount="23">
  <si>
    <t>* Rupture de série à la suite de l'intégration du régime des travailleurs indépendants au régime général.</t>
  </si>
  <si>
    <t>Source : SNSP et SNSP-TI.</t>
  </si>
  <si>
    <t>Évolution du nombre de départs en retraite anticipée pour longue carrière</t>
  </si>
  <si>
    <t>Ensemble</t>
  </si>
  <si>
    <t>Femmes</t>
  </si>
  <si>
    <t>Hommes</t>
  </si>
  <si>
    <t>2019*</t>
  </si>
  <si>
    <t>Évolution du nombre de départs en retraites anticipées assurés handicapés</t>
  </si>
  <si>
    <t xml:space="preserve">Hommes </t>
  </si>
  <si>
    <t>Incapacité permanente</t>
  </si>
  <si>
    <t>Travailleurs de l'amiante</t>
  </si>
  <si>
    <t>Retraite anticipée pour assurés handicapés</t>
  </si>
  <si>
    <t>Retraites anticipées longue carrière</t>
  </si>
  <si>
    <t>Dont retraite anticipée ou mesure dérogatoire</t>
  </si>
  <si>
    <t>Proportions</t>
  </si>
  <si>
    <t>Pensions pour inaptitude au travail</t>
  </si>
  <si>
    <t>Pensions d'ex-invalide</t>
  </si>
  <si>
    <t>Pensions normales</t>
  </si>
  <si>
    <t xml:space="preserve">Droit direct </t>
  </si>
  <si>
    <t>Champ : Nouveaux retraités partis en retraite anticipée pour longue carrière au régime général (hors outils de gestion de la Sécurité sociale pour les indépendants jusqu'à 2018), par année de départ du droit direct (données 2024 arrêtées à fin 2025).</t>
  </si>
  <si>
    <t>Champ : Nouveaux retraités partis en retraite anticipée assuré handicapé au régime général (hors outils de gestion de la Sécurité sociale pour les indépendants jusqu'à 2018), par année de départ du droit direct (données 2024 arrêtées à fin 2025).</t>
  </si>
  <si>
    <t>Nouveaux retraités de droits directs de 2024 répartis par type de droit</t>
  </si>
  <si>
    <t>Champ : Nouveaux retraités de droit direct du régime général, par année de départ du droit direct (données 2024 arrêtées à fin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</si>
</sst>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9"/>
      <name val="Arial"/>
      <family val="2"/>
    </font>
    <font>
      <i/>
      <sz val="9"/>
      <color rgb="FF005670"/>
      <name val="Arial"/>
      <family val="2"/>
    </font>
    <font>
      <sz val="9"/>
      <color rgb="FF005670"/>
      <name val="Arial"/>
      <family val="2"/>
    </font>
    <font>
      <b/>
      <sz val="12"/>
      <color rgb="FF005670"/>
      <name val="Arial"/>
      <family val="2"/>
    </font>
    <font>
      <sz val="11"/>
      <color theme="1"/>
      <name val="Arial"/>
      <family val="2"/>
    </font>
    <font>
      <i/>
      <sz val="11"/>
      <color theme="1"/>
      <name val="Calibri"/>
      <family val="2"/>
      <scheme val="minor"/>
    </font>
    <font>
      <b/>
      <i/>
      <sz val="11"/>
      <color theme="1"/>
      <name val="Calibri"/>
      <family val="2"/>
      <scheme val="minor"/>
    </font>
    <font>
      <i/>
      <sz val="10"/>
      <color rgb="FF005670"/>
      <name val="Arial"/>
      <family val="2"/>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1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9" fontId="1" fillId="0" borderId="0" applyFont="0" applyFill="0" applyBorder="0" applyAlignment="0" applyProtection="0"/>
  </cellStyleXfs>
  <cellXfs count="78">
    <xf numFmtId="0" fontId="0" fillId="0" borderId="0" xfId="0"/>
    <xf numFmtId="0" fontId="0" fillId="0" borderId="0" xfId="0" applyAlignment="1">
      <alignment horizontal="left"/>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xf numFmtId="0" fontId="4" fillId="2" borderId="0" xfId="0" applyFont="1" applyFill="1"/>
    <xf numFmtId="0" fontId="0" fillId="0" borderId="0" xfId="0" applyAlignment="1">
      <alignment horizontal="right"/>
    </xf>
    <xf numFmtId="0" fontId="2" fillId="0" borderId="0" xfId="0" applyFont="1"/>
    <xf numFmtId="0" fontId="6" fillId="0" borderId="0" xfId="0" applyFont="1" applyAlignment="1">
      <alignment vertical="center"/>
    </xf>
    <xf numFmtId="3" fontId="0" fillId="0" borderId="0" xfId="0" applyNumberFormat="1"/>
    <xf numFmtId="9" fontId="0" fillId="0" borderId="0" xfId="1" applyFont="1"/>
    <xf numFmtId="0" fontId="7" fillId="0" borderId="0" xfId="0" applyFont="1"/>
    <xf numFmtId="3" fontId="7" fillId="0" borderId="0" xfId="0" applyNumberFormat="1" applyFont="1"/>
    <xf numFmtId="0" fontId="4" fillId="0" borderId="0" xfId="0" applyFont="1" applyAlignment="1">
      <alignment vertical="center"/>
    </xf>
    <xf numFmtId="3" fontId="7" fillId="0" borderId="1" xfId="0" applyNumberFormat="1" applyFont="1" applyBorder="1"/>
    <xf numFmtId="3" fontId="7" fillId="0" borderId="2" xfId="0" applyNumberFormat="1" applyFont="1" applyBorder="1"/>
    <xf numFmtId="0" fontId="7" fillId="3" borderId="3" xfId="0" applyFont="1" applyFill="1" applyBorder="1"/>
    <xf numFmtId="3" fontId="7" fillId="3" borderId="4" xfId="0" applyNumberFormat="1" applyFont="1" applyFill="1" applyBorder="1"/>
    <xf numFmtId="3" fontId="7" fillId="3" borderId="0" xfId="0" applyNumberFormat="1" applyFont="1" applyFill="1"/>
    <xf numFmtId="0" fontId="7" fillId="3" borderId="5" xfId="0" applyFont="1" applyFill="1" applyBorder="1"/>
    <xf numFmtId="3" fontId="7" fillId="0" borderId="6" xfId="0" applyNumberFormat="1" applyFont="1" applyBorder="1"/>
    <xf numFmtId="3" fontId="7" fillId="0" borderId="7" xfId="0" applyNumberFormat="1" applyFont="1" applyBorder="1"/>
    <xf numFmtId="0" fontId="7" fillId="3" borderId="8" xfId="0" applyFont="1" applyFill="1" applyBorder="1"/>
    <xf numFmtId="0" fontId="7" fillId="3" borderId="9" xfId="0" applyFont="1" applyFill="1" applyBorder="1"/>
    <xf numFmtId="0" fontId="7" fillId="3" borderId="10" xfId="0" applyFont="1" applyFill="1" applyBorder="1"/>
    <xf numFmtId="0" fontId="7" fillId="3" borderId="10" xfId="0" applyFont="1" applyFill="1" applyBorder="1" applyAlignment="1">
      <alignment horizontal="right"/>
    </xf>
    <xf numFmtId="0" fontId="7" fillId="3" borderId="11" xfId="0" applyFont="1" applyFill="1" applyBorder="1"/>
    <xf numFmtId="0" fontId="6" fillId="0" borderId="0" xfId="0" applyFont="1"/>
    <xf numFmtId="164" fontId="0" fillId="2" borderId="1" xfId="1" applyNumberFormat="1" applyFont="1" applyFill="1" applyBorder="1"/>
    <xf numFmtId="164" fontId="0" fillId="2" borderId="3" xfId="1" applyNumberFormat="1" applyFont="1" applyFill="1" applyBorder="1"/>
    <xf numFmtId="0" fontId="8" fillId="2" borderId="3" xfId="0" applyFont="1" applyFill="1" applyBorder="1" applyAlignment="1">
      <alignment horizontal="right"/>
    </xf>
    <xf numFmtId="164" fontId="0" fillId="3" borderId="4" xfId="1" applyNumberFormat="1" applyFont="1" applyFill="1" applyBorder="1"/>
    <xf numFmtId="164" fontId="0" fillId="3" borderId="5" xfId="1" applyNumberFormat="1" applyFont="1" applyFill="1" applyBorder="1"/>
    <xf numFmtId="0" fontId="8" fillId="3" borderId="5" xfId="0" applyFont="1" applyFill="1" applyBorder="1" applyAlignment="1">
      <alignment horizontal="right"/>
    </xf>
    <xf numFmtId="164" fontId="0" fillId="2" borderId="4" xfId="1" applyNumberFormat="1" applyFont="1" applyFill="1" applyBorder="1"/>
    <xf numFmtId="164" fontId="0" fillId="2" borderId="5" xfId="1" applyNumberFormat="1" applyFont="1" applyFill="1" applyBorder="1"/>
    <xf numFmtId="0" fontId="8" fillId="2" borderId="5" xfId="0" applyFont="1" applyFill="1" applyBorder="1" applyAlignment="1">
      <alignment horizontal="right"/>
    </xf>
    <xf numFmtId="9" fontId="0" fillId="3" borderId="5" xfId="1" applyFont="1" applyFill="1" applyBorder="1"/>
    <xf numFmtId="9" fontId="9" fillId="2" borderId="0" xfId="1" applyFont="1" applyFill="1" applyBorder="1"/>
    <xf numFmtId="9" fontId="0" fillId="3" borderId="8" xfId="1" applyFont="1" applyFill="1" applyBorder="1"/>
    <xf numFmtId="0" fontId="2" fillId="2" borderId="8" xfId="0" applyFont="1" applyFill="1" applyBorder="1"/>
    <xf numFmtId="0" fontId="8" fillId="0" borderId="0" xfId="0" applyFont="1"/>
    <xf numFmtId="9" fontId="0" fillId="0" borderId="0" xfId="1" applyFont="1" applyBorder="1"/>
    <xf numFmtId="0" fontId="10" fillId="0" borderId="0" xfId="0" applyFont="1"/>
    <xf numFmtId="9" fontId="0" fillId="2" borderId="3" xfId="1" applyFont="1" applyFill="1" applyBorder="1"/>
    <xf numFmtId="164" fontId="8" fillId="2" borderId="1" xfId="1" applyNumberFormat="1" applyFont="1" applyFill="1" applyBorder="1"/>
    <xf numFmtId="3" fontId="0" fillId="2" borderId="12" xfId="0" applyNumberFormat="1" applyFill="1" applyBorder="1"/>
    <xf numFmtId="3" fontId="0" fillId="2" borderId="3" xfId="0" applyNumberFormat="1" applyFill="1" applyBorder="1"/>
    <xf numFmtId="164" fontId="8" fillId="3" borderId="4" xfId="1" applyNumberFormat="1" applyFont="1" applyFill="1" applyBorder="1"/>
    <xf numFmtId="3" fontId="0" fillId="3" borderId="13" xfId="0" applyNumberFormat="1" applyFill="1" applyBorder="1"/>
    <xf numFmtId="3" fontId="0" fillId="3" borderId="5" xfId="0" applyNumberFormat="1" applyFill="1" applyBorder="1"/>
    <xf numFmtId="9" fontId="0" fillId="2" borderId="5" xfId="1" applyFont="1" applyFill="1" applyBorder="1"/>
    <xf numFmtId="164" fontId="8" fillId="2" borderId="4" xfId="1" applyNumberFormat="1" applyFont="1" applyFill="1" applyBorder="1"/>
    <xf numFmtId="3" fontId="0" fillId="2" borderId="13" xfId="0" applyNumberFormat="1" applyFill="1" applyBorder="1"/>
    <xf numFmtId="3" fontId="0" fillId="2" borderId="5" xfId="0" applyNumberFormat="1" applyFill="1" applyBorder="1"/>
    <xf numFmtId="9" fontId="8" fillId="3" borderId="4" xfId="1" applyFont="1" applyFill="1" applyBorder="1"/>
    <xf numFmtId="9" fontId="2" fillId="2" borderId="5" xfId="1" applyFont="1" applyFill="1" applyBorder="1"/>
    <xf numFmtId="9" fontId="9" fillId="2" borderId="4" xfId="1" applyFont="1" applyFill="1" applyBorder="1"/>
    <xf numFmtId="3" fontId="2" fillId="2" borderId="13" xfId="0" applyNumberFormat="1" applyFont="1" applyFill="1" applyBorder="1"/>
    <xf numFmtId="3" fontId="2" fillId="2" borderId="5" xfId="0" applyNumberFormat="1" applyFont="1" applyFill="1" applyBorder="1"/>
    <xf numFmtId="0" fontId="2" fillId="2" borderId="5" xfId="0" applyFont="1" applyFill="1" applyBorder="1"/>
    <xf numFmtId="9" fontId="8" fillId="2" borderId="4" xfId="1" applyFont="1" applyFill="1" applyBorder="1"/>
    <xf numFmtId="9" fontId="2" fillId="4" borderId="5" xfId="1" applyFont="1" applyFill="1" applyBorder="1"/>
    <xf numFmtId="3" fontId="9" fillId="4" borderId="4" xfId="0" applyNumberFormat="1" applyFont="1" applyFill="1" applyBorder="1"/>
    <xf numFmtId="3" fontId="2" fillId="4" borderId="13" xfId="0" applyNumberFormat="1" applyFont="1" applyFill="1" applyBorder="1"/>
    <xf numFmtId="3" fontId="2" fillId="4" borderId="5" xfId="0" applyNumberFormat="1" applyFont="1" applyFill="1" applyBorder="1"/>
    <xf numFmtId="0" fontId="2" fillId="4" borderId="5" xfId="0" applyFont="1" applyFill="1" applyBorder="1"/>
    <xf numFmtId="0" fontId="0" fillId="0" borderId="0" xfId="0" applyAlignment="1">
      <alignment vertical="center"/>
    </xf>
    <xf numFmtId="0" fontId="2" fillId="4" borderId="14" xfId="0" applyFont="1" applyFill="1" applyBorder="1" applyAlignment="1">
      <alignment horizontal="center" vertical="center"/>
    </xf>
    <xf numFmtId="0" fontId="2" fillId="4" borderId="8" xfId="0" applyFont="1" applyFill="1" applyBorder="1" applyAlignment="1">
      <alignment horizontal="center" vertical="center"/>
    </xf>
    <xf numFmtId="0" fontId="0" fillId="4" borderId="8" xfId="0" applyFill="1" applyBorder="1" applyAlignment="1">
      <alignment vertical="center"/>
    </xf>
    <xf numFmtId="0" fontId="6" fillId="0" borderId="0" xfId="0" applyFont="1" applyAlignment="1">
      <alignment horizontal="left" vertical="center"/>
    </xf>
    <xf numFmtId="3" fontId="7" fillId="3" borderId="0" xfId="0" applyNumberFormat="1" applyFont="1" applyFill="1" applyBorder="1"/>
    <xf numFmtId="0" fontId="6" fillId="0" borderId="0" xfId="0" applyFont="1" applyAlignment="1">
      <alignment horizontal="left" vertical="center"/>
    </xf>
    <xf numFmtId="0" fontId="4" fillId="0" borderId="0" xfId="0" applyFont="1" applyAlignment="1">
      <alignment horizontal="left" wrapText="1"/>
    </xf>
    <xf numFmtId="0" fontId="4" fillId="0" borderId="0" xfId="0" applyFont="1" applyAlignment="1">
      <alignment horizontal="left" vertical="center" wrapText="1"/>
    </xf>
    <xf numFmtId="0" fontId="2" fillId="4" borderId="14" xfId="0" applyFont="1" applyFill="1" applyBorder="1" applyAlignment="1">
      <alignment horizontal="center" vertical="center"/>
    </xf>
    <xf numFmtId="0" fontId="2" fillId="4" borderId="6" xfId="0" applyFont="1" applyFill="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'RA longues carrières'!$A$4</c:f>
              <c:strCache>
                <c:ptCount val="1"/>
                <c:pt idx="0">
                  <c:v>Hommes</c:v>
                </c:pt>
              </c:strCache>
            </c:strRef>
          </c:tx>
          <c:spPr>
            <a:ln w="28575" cap="rnd">
              <a:solidFill>
                <a:schemeClr val="accent1"/>
              </a:solidFill>
              <a:round/>
            </a:ln>
            <a:effectLst/>
          </c:spPr>
          <c:marker>
            <c:symbol val="none"/>
          </c:marker>
          <c:dLbls>
            <c:dLbl>
              <c:idx val="0"/>
              <c:layout>
                <c:manualLayout>
                  <c:x val="-1.3816925734024179E-2"/>
                  <c:y val="8.88888888888888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AB-491A-9BB5-F8957B92AACA}"/>
                </c:ext>
              </c:extLst>
            </c:dLbl>
            <c:dLbl>
              <c:idx val="22"/>
              <c:layout>
                <c:manualLayout>
                  <c:x val="-1.1970072932617601E-2"/>
                  <c:y val="6.49746192893401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6B-4649-BC79-B1D5149FA2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 longues carrières'!$B$3:$X$3</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'RA longues carrières'!$B$4:$X$4</c:f>
              <c:numCache>
                <c:formatCode>#,##0</c:formatCode>
                <c:ptCount val="23"/>
                <c:pt idx="0">
                  <c:v>96630</c:v>
                </c:pt>
                <c:pt idx="1">
                  <c:v>83958</c:v>
                </c:pt>
                <c:pt idx="2">
                  <c:v>85101</c:v>
                </c:pt>
                <c:pt idx="3">
                  <c:v>89077</c:v>
                </c:pt>
                <c:pt idx="4">
                  <c:v>93730</c:v>
                </c:pt>
                <c:pt idx="5">
                  <c:v>17656</c:v>
                </c:pt>
                <c:pt idx="6">
                  <c:v>32417</c:v>
                </c:pt>
                <c:pt idx="7">
                  <c:v>27245</c:v>
                </c:pt>
                <c:pt idx="8">
                  <c:v>59672</c:v>
                </c:pt>
                <c:pt idx="9">
                  <c:v>96993</c:v>
                </c:pt>
                <c:pt idx="10">
                  <c:v>104941</c:v>
                </c:pt>
                <c:pt idx="11">
                  <c:v>102651</c:v>
                </c:pt>
                <c:pt idx="12">
                  <c:v>108226</c:v>
                </c:pt>
                <c:pt idx="13">
                  <c:v>110816</c:v>
                </c:pt>
                <c:pt idx="14">
                  <c:v>96535</c:v>
                </c:pt>
                <c:pt idx="15">
                  <c:v>86215</c:v>
                </c:pt>
                <c:pt idx="17">
                  <c:v>93807</c:v>
                </c:pt>
                <c:pt idx="18">
                  <c:v>94793</c:v>
                </c:pt>
                <c:pt idx="19">
                  <c:v>90140</c:v>
                </c:pt>
                <c:pt idx="20">
                  <c:v>90663</c:v>
                </c:pt>
                <c:pt idx="21">
                  <c:v>87513</c:v>
                </c:pt>
                <c:pt idx="22">
                  <c:v>78546</c:v>
                </c:pt>
              </c:numCache>
            </c:numRef>
          </c:val>
          <c:smooth val="0"/>
          <c:extLst>
            <c:ext xmlns:c16="http://schemas.microsoft.com/office/drawing/2014/chart" uri="{C3380CC4-5D6E-409C-BE32-E72D297353CC}">
              <c16:uniqueId val="{00000002-7CAB-491A-9BB5-F8957B92AACA}"/>
            </c:ext>
          </c:extLst>
        </c:ser>
        <c:ser>
          <c:idx val="1"/>
          <c:order val="1"/>
          <c:tx>
            <c:strRef>
              <c:f>'RA longues carrières'!$A$5</c:f>
              <c:strCache>
                <c:ptCount val="1"/>
                <c:pt idx="0">
                  <c:v>Femmes</c:v>
                </c:pt>
              </c:strCache>
            </c:strRef>
          </c:tx>
          <c:spPr>
            <a:ln w="28575" cap="rnd">
              <a:solidFill>
                <a:schemeClr val="accent2"/>
              </a:solidFill>
              <a:round/>
            </a:ln>
            <a:effectLst/>
          </c:spPr>
          <c:marker>
            <c:symbol val="none"/>
          </c:marker>
          <c:dLbls>
            <c:dLbl>
              <c:idx val="0"/>
              <c:layout>
                <c:manualLayout>
                  <c:x val="-3.2239493379389771E-2"/>
                  <c:y val="-5.77777777777777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AB-491A-9BB5-F8957B92AACA}"/>
                </c:ext>
              </c:extLst>
            </c:dLbl>
            <c:dLbl>
              <c:idx val="22"/>
              <c:layout>
                <c:manualLayout>
                  <c:x val="-1.9950121554362668E-2"/>
                  <c:y val="4.0609137055837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6B-4649-BC79-B1D5149FA2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 longues carrières'!$B$3:$X$3</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'RA longues carrières'!$B$5:$X$5</c:f>
              <c:numCache>
                <c:formatCode>#,##0</c:formatCode>
                <c:ptCount val="23"/>
                <c:pt idx="0">
                  <c:v>16464</c:v>
                </c:pt>
                <c:pt idx="1">
                  <c:v>19291</c:v>
                </c:pt>
                <c:pt idx="2">
                  <c:v>23271</c:v>
                </c:pt>
                <c:pt idx="3">
                  <c:v>26312</c:v>
                </c:pt>
                <c:pt idx="4">
                  <c:v>28872</c:v>
                </c:pt>
                <c:pt idx="5">
                  <c:v>6932</c:v>
                </c:pt>
                <c:pt idx="6">
                  <c:v>11018</c:v>
                </c:pt>
                <c:pt idx="7">
                  <c:v>10727</c:v>
                </c:pt>
                <c:pt idx="8">
                  <c:v>26879</c:v>
                </c:pt>
                <c:pt idx="9">
                  <c:v>46100</c:v>
                </c:pt>
                <c:pt idx="10">
                  <c:v>51266</c:v>
                </c:pt>
                <c:pt idx="11">
                  <c:v>52394</c:v>
                </c:pt>
                <c:pt idx="12">
                  <c:v>55276</c:v>
                </c:pt>
                <c:pt idx="13">
                  <c:v>57249</c:v>
                </c:pt>
                <c:pt idx="14">
                  <c:v>51706</c:v>
                </c:pt>
                <c:pt idx="15">
                  <c:v>43667</c:v>
                </c:pt>
                <c:pt idx="17">
                  <c:v>44685</c:v>
                </c:pt>
                <c:pt idx="18">
                  <c:v>44475</c:v>
                </c:pt>
                <c:pt idx="19">
                  <c:v>40236</c:v>
                </c:pt>
                <c:pt idx="20">
                  <c:v>38838</c:v>
                </c:pt>
                <c:pt idx="21">
                  <c:v>36264</c:v>
                </c:pt>
                <c:pt idx="22">
                  <c:v>35167</c:v>
                </c:pt>
              </c:numCache>
            </c:numRef>
          </c:val>
          <c:smooth val="0"/>
          <c:extLst>
            <c:ext xmlns:c16="http://schemas.microsoft.com/office/drawing/2014/chart" uri="{C3380CC4-5D6E-409C-BE32-E72D297353CC}">
              <c16:uniqueId val="{00000005-7CAB-491A-9BB5-F8957B92AACA}"/>
            </c:ext>
          </c:extLst>
        </c:ser>
        <c:ser>
          <c:idx val="2"/>
          <c:order val="2"/>
          <c:tx>
            <c:strRef>
              <c:f>'RA longues carrières'!$A$6</c:f>
              <c:strCache>
                <c:ptCount val="1"/>
                <c:pt idx="0">
                  <c:v>Ensemble</c:v>
                </c:pt>
              </c:strCache>
            </c:strRef>
          </c:tx>
          <c:spPr>
            <a:ln w="28575" cap="rnd">
              <a:solidFill>
                <a:schemeClr val="accent6"/>
              </a:solidFill>
              <a:round/>
            </a:ln>
            <a:effectLst/>
          </c:spPr>
          <c:marker>
            <c:symbol val="none"/>
          </c:marker>
          <c:dLbls>
            <c:dLbl>
              <c:idx val="0"/>
              <c:layout>
                <c:manualLayout>
                  <c:x val="-3.2239493379389771E-2"/>
                  <c:y val="-7.11111111111111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AB-491A-9BB5-F8957B92AACA}"/>
                </c:ext>
              </c:extLst>
            </c:dLbl>
            <c:dLbl>
              <c:idx val="22"/>
              <c:layout>
                <c:manualLayout>
                  <c:x val="-3.9900243108725334E-3"/>
                  <c:y val="-6.49746192893401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6B-4649-BC79-B1D5149FA2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 longues carrières'!$B$3:$X$3</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'RA longues carrières'!$B$6:$X$6</c:f>
              <c:numCache>
                <c:formatCode>#,##0</c:formatCode>
                <c:ptCount val="23"/>
                <c:pt idx="0">
                  <c:v>113094</c:v>
                </c:pt>
                <c:pt idx="1">
                  <c:v>103249</c:v>
                </c:pt>
                <c:pt idx="2">
                  <c:v>108372</c:v>
                </c:pt>
                <c:pt idx="3">
                  <c:v>115389</c:v>
                </c:pt>
                <c:pt idx="4">
                  <c:v>122602</c:v>
                </c:pt>
                <c:pt idx="5">
                  <c:v>24588</c:v>
                </c:pt>
                <c:pt idx="6">
                  <c:v>43435</c:v>
                </c:pt>
                <c:pt idx="7">
                  <c:v>37972</c:v>
                </c:pt>
                <c:pt idx="8">
                  <c:v>86551</c:v>
                </c:pt>
                <c:pt idx="9">
                  <c:v>143093</c:v>
                </c:pt>
                <c:pt idx="10">
                  <c:v>156207</c:v>
                </c:pt>
                <c:pt idx="11">
                  <c:v>155045</c:v>
                </c:pt>
                <c:pt idx="12">
                  <c:v>163502</c:v>
                </c:pt>
                <c:pt idx="13">
                  <c:v>168065</c:v>
                </c:pt>
                <c:pt idx="14">
                  <c:v>148241</c:v>
                </c:pt>
                <c:pt idx="15">
                  <c:v>129882</c:v>
                </c:pt>
                <c:pt idx="17">
                  <c:v>138492</c:v>
                </c:pt>
                <c:pt idx="18">
                  <c:v>139268</c:v>
                </c:pt>
                <c:pt idx="19">
                  <c:v>130376</c:v>
                </c:pt>
                <c:pt idx="20">
                  <c:v>129501</c:v>
                </c:pt>
                <c:pt idx="21">
                  <c:v>123777</c:v>
                </c:pt>
                <c:pt idx="22">
                  <c:v>113713</c:v>
                </c:pt>
              </c:numCache>
            </c:numRef>
          </c:val>
          <c:smooth val="0"/>
          <c:extLst>
            <c:ext xmlns:c16="http://schemas.microsoft.com/office/drawing/2014/chart" uri="{C3380CC4-5D6E-409C-BE32-E72D297353CC}">
              <c16:uniqueId val="{00000008-7CAB-491A-9BB5-F8957B92AACA}"/>
            </c:ext>
          </c:extLst>
        </c:ser>
        <c:dLbls>
          <c:showLegendKey val="0"/>
          <c:showVal val="0"/>
          <c:showCatName val="0"/>
          <c:showSerName val="0"/>
          <c:showPercent val="0"/>
          <c:showBubbleSize val="0"/>
        </c:dLbls>
        <c:smooth val="0"/>
        <c:axId val="462446512"/>
        <c:axId val="462447168"/>
      </c:lineChart>
      <c:catAx>
        <c:axId val="46244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2447168"/>
        <c:crosses val="autoZero"/>
        <c:auto val="1"/>
        <c:lblAlgn val="ctr"/>
        <c:lblOffset val="100"/>
        <c:noMultiLvlLbl val="0"/>
      </c:catAx>
      <c:valAx>
        <c:axId val="462447168"/>
        <c:scaling>
          <c:orientation val="minMax"/>
          <c:max val="2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2446512"/>
        <c:crosses val="autoZero"/>
        <c:crossBetween val="between"/>
        <c:majorUnit val="2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005670"/>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'RA assurés handicapés'!$A$4</c:f>
              <c:strCache>
                <c:ptCount val="1"/>
                <c:pt idx="0">
                  <c:v>Hommes </c:v>
                </c:pt>
              </c:strCache>
            </c:strRef>
          </c:tx>
          <c:spPr>
            <a:ln w="28575" cap="rnd">
              <a:solidFill>
                <a:schemeClr val="accent1"/>
              </a:solidFill>
              <a:round/>
            </a:ln>
            <a:effectLst/>
          </c:spPr>
          <c:marker>
            <c:symbol val="none"/>
          </c:marker>
          <c:dLbls>
            <c:dLbl>
              <c:idx val="0"/>
              <c:layout>
                <c:manualLayout>
                  <c:x val="3.223949337938975E-2"/>
                  <c:y val="-6.66666666666666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0C-4BFD-A28A-77C3CF583DC9}"/>
                </c:ext>
              </c:extLst>
            </c:dLbl>
            <c:dLbl>
              <c:idx val="22"/>
              <c:layout>
                <c:manualLayout>
                  <c:x val="-2.0725388601036437E-2"/>
                  <c:y val="-8.00000000000000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B0-4495-A6EC-014480CBFE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 assurés handicapés'!$B$3:$X$3</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'RA assurés handicapés'!$B$4:$X$4</c:f>
              <c:numCache>
                <c:formatCode>#,##0</c:formatCode>
                <c:ptCount val="23"/>
                <c:pt idx="0">
                  <c:v>256</c:v>
                </c:pt>
                <c:pt idx="1">
                  <c:v>836</c:v>
                </c:pt>
                <c:pt idx="2">
                  <c:v>717</c:v>
                </c:pt>
                <c:pt idx="3">
                  <c:v>866</c:v>
                </c:pt>
                <c:pt idx="4">
                  <c:v>941</c:v>
                </c:pt>
                <c:pt idx="5">
                  <c:v>657</c:v>
                </c:pt>
                <c:pt idx="6">
                  <c:v>726</c:v>
                </c:pt>
                <c:pt idx="7">
                  <c:v>760</c:v>
                </c:pt>
                <c:pt idx="8">
                  <c:v>1359</c:v>
                </c:pt>
                <c:pt idx="9">
                  <c:v>1535</c:v>
                </c:pt>
                <c:pt idx="10">
                  <c:v>1553</c:v>
                </c:pt>
                <c:pt idx="11">
                  <c:v>1686</c:v>
                </c:pt>
                <c:pt idx="12">
                  <c:v>1760</c:v>
                </c:pt>
                <c:pt idx="13">
                  <c:v>1756</c:v>
                </c:pt>
                <c:pt idx="14">
                  <c:v>1699</c:v>
                </c:pt>
                <c:pt idx="15">
                  <c:v>1644</c:v>
                </c:pt>
                <c:pt idx="17">
                  <c:v>1683</c:v>
                </c:pt>
                <c:pt idx="18">
                  <c:v>1496</c:v>
                </c:pt>
                <c:pt idx="19">
                  <c:v>1533</c:v>
                </c:pt>
                <c:pt idx="20">
                  <c:v>1420</c:v>
                </c:pt>
                <c:pt idx="21">
                  <c:v>1535</c:v>
                </c:pt>
                <c:pt idx="22">
                  <c:v>1825</c:v>
                </c:pt>
              </c:numCache>
            </c:numRef>
          </c:val>
          <c:smooth val="0"/>
          <c:extLst>
            <c:ext xmlns:c16="http://schemas.microsoft.com/office/drawing/2014/chart" uri="{C3380CC4-5D6E-409C-BE32-E72D297353CC}">
              <c16:uniqueId val="{00000002-AF0C-4BFD-A28A-77C3CF583DC9}"/>
            </c:ext>
          </c:extLst>
        </c:ser>
        <c:ser>
          <c:idx val="1"/>
          <c:order val="1"/>
          <c:tx>
            <c:strRef>
              <c:f>'RA assurés handicapés'!$A$5</c:f>
              <c:strCache>
                <c:ptCount val="1"/>
                <c:pt idx="0">
                  <c:v>Femmes</c:v>
                </c:pt>
              </c:strCache>
            </c:strRef>
          </c:tx>
          <c:spPr>
            <a:ln w="28575" cap="rnd">
              <a:solidFill>
                <a:schemeClr val="accent2"/>
              </a:solidFill>
              <a:round/>
            </a:ln>
            <a:effectLst/>
          </c:spPr>
          <c:marker>
            <c:symbol val="none"/>
          </c:marker>
          <c:dLbls>
            <c:dLbl>
              <c:idx val="0"/>
              <c:layout>
                <c:manualLayout>
                  <c:x val="1.3816925734024158E-2"/>
                  <c:y val="-8.148054021132795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0C-4BFD-A28A-77C3CF583DC9}"/>
                </c:ext>
              </c:extLst>
            </c:dLbl>
            <c:dLbl>
              <c:idx val="22"/>
              <c:layout>
                <c:manualLayout>
                  <c:x val="-1.3816925734024179E-2"/>
                  <c:y val="7.55555555555554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B0-4495-A6EC-014480CBFE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 assurés handicapés'!$B$3:$X$3</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'RA assurés handicapés'!$B$5:$X$5</c:f>
              <c:numCache>
                <c:formatCode>#,##0</c:formatCode>
                <c:ptCount val="23"/>
                <c:pt idx="0">
                  <c:v>103</c:v>
                </c:pt>
                <c:pt idx="1">
                  <c:v>301</c:v>
                </c:pt>
                <c:pt idx="2">
                  <c:v>322</c:v>
                </c:pt>
                <c:pt idx="3">
                  <c:v>320</c:v>
                </c:pt>
                <c:pt idx="4">
                  <c:v>428</c:v>
                </c:pt>
                <c:pt idx="5">
                  <c:v>312</c:v>
                </c:pt>
                <c:pt idx="6">
                  <c:v>350</c:v>
                </c:pt>
                <c:pt idx="7">
                  <c:v>388</c:v>
                </c:pt>
                <c:pt idx="8">
                  <c:v>701</c:v>
                </c:pt>
                <c:pt idx="9">
                  <c:v>829</c:v>
                </c:pt>
                <c:pt idx="10">
                  <c:v>917</c:v>
                </c:pt>
                <c:pt idx="11">
                  <c:v>997</c:v>
                </c:pt>
                <c:pt idx="12">
                  <c:v>1033</c:v>
                </c:pt>
                <c:pt idx="13">
                  <c:v>1079</c:v>
                </c:pt>
                <c:pt idx="14">
                  <c:v>1030</c:v>
                </c:pt>
                <c:pt idx="15">
                  <c:v>960</c:v>
                </c:pt>
                <c:pt idx="17">
                  <c:v>968</c:v>
                </c:pt>
                <c:pt idx="18">
                  <c:v>932</c:v>
                </c:pt>
                <c:pt idx="19">
                  <c:v>857</c:v>
                </c:pt>
                <c:pt idx="20">
                  <c:v>849</c:v>
                </c:pt>
                <c:pt idx="21">
                  <c:v>994</c:v>
                </c:pt>
                <c:pt idx="22">
                  <c:v>1003</c:v>
                </c:pt>
              </c:numCache>
            </c:numRef>
          </c:val>
          <c:smooth val="0"/>
          <c:extLst>
            <c:ext xmlns:c16="http://schemas.microsoft.com/office/drawing/2014/chart" uri="{C3380CC4-5D6E-409C-BE32-E72D297353CC}">
              <c16:uniqueId val="{00000005-AF0C-4BFD-A28A-77C3CF583DC9}"/>
            </c:ext>
          </c:extLst>
        </c:ser>
        <c:ser>
          <c:idx val="2"/>
          <c:order val="2"/>
          <c:tx>
            <c:strRef>
              <c:f>'RA assurés handicapés'!$A$6</c:f>
              <c:strCache>
                <c:ptCount val="1"/>
                <c:pt idx="0">
                  <c:v>Ensemble</c:v>
                </c:pt>
              </c:strCache>
            </c:strRef>
          </c:tx>
          <c:spPr>
            <a:ln w="28575" cap="rnd">
              <a:solidFill>
                <a:schemeClr val="accent6"/>
              </a:solidFill>
              <a:round/>
            </a:ln>
            <a:effectLst/>
          </c:spPr>
          <c:marker>
            <c:symbol val="none"/>
          </c:marker>
          <c:dLbls>
            <c:dLbl>
              <c:idx val="0"/>
              <c:layout>
                <c:manualLayout>
                  <c:x val="-3.9147956246401855E-2"/>
                  <c:y val="-0.120000000000000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0C-4BFD-A28A-77C3CF583DC9}"/>
                </c:ext>
              </c:extLst>
            </c:dLbl>
            <c:dLbl>
              <c:idx val="22"/>
              <c:layout>
                <c:manualLayout>
                  <c:x val="-8.7507196315486466E-2"/>
                  <c:y val="-1.33333333333333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B0-4495-A6EC-014480CBFE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 assurés handicapés'!$B$3:$X$3</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'RA assurés handicapés'!$B$6:$X$6</c:f>
              <c:numCache>
                <c:formatCode>#,##0</c:formatCode>
                <c:ptCount val="23"/>
                <c:pt idx="0">
                  <c:v>359</c:v>
                </c:pt>
                <c:pt idx="1">
                  <c:v>1137</c:v>
                </c:pt>
                <c:pt idx="2">
                  <c:v>1039</c:v>
                </c:pt>
                <c:pt idx="3">
                  <c:v>1186</c:v>
                </c:pt>
                <c:pt idx="4">
                  <c:v>1369</c:v>
                </c:pt>
                <c:pt idx="5">
                  <c:v>969</c:v>
                </c:pt>
                <c:pt idx="6">
                  <c:v>1076</c:v>
                </c:pt>
                <c:pt idx="7">
                  <c:v>1148</c:v>
                </c:pt>
                <c:pt idx="8">
                  <c:v>2060</c:v>
                </c:pt>
                <c:pt idx="9">
                  <c:v>2364</c:v>
                </c:pt>
                <c:pt idx="10">
                  <c:v>2470</c:v>
                </c:pt>
                <c:pt idx="11">
                  <c:v>2683</c:v>
                </c:pt>
                <c:pt idx="12">
                  <c:v>2793</c:v>
                </c:pt>
                <c:pt idx="13">
                  <c:v>2835</c:v>
                </c:pt>
                <c:pt idx="14">
                  <c:v>2729</c:v>
                </c:pt>
                <c:pt idx="15">
                  <c:v>2604</c:v>
                </c:pt>
                <c:pt idx="17">
                  <c:v>2651</c:v>
                </c:pt>
                <c:pt idx="18">
                  <c:v>2428</c:v>
                </c:pt>
                <c:pt idx="19">
                  <c:v>2390</c:v>
                </c:pt>
                <c:pt idx="20">
                  <c:v>2269</c:v>
                </c:pt>
                <c:pt idx="21">
                  <c:v>2529</c:v>
                </c:pt>
                <c:pt idx="22">
                  <c:v>2828</c:v>
                </c:pt>
              </c:numCache>
            </c:numRef>
          </c:val>
          <c:smooth val="0"/>
          <c:extLst>
            <c:ext xmlns:c16="http://schemas.microsoft.com/office/drawing/2014/chart" uri="{C3380CC4-5D6E-409C-BE32-E72D297353CC}">
              <c16:uniqueId val="{00000008-AF0C-4BFD-A28A-77C3CF583DC9}"/>
            </c:ext>
          </c:extLst>
        </c:ser>
        <c:dLbls>
          <c:showLegendKey val="0"/>
          <c:showVal val="0"/>
          <c:showCatName val="0"/>
          <c:showSerName val="0"/>
          <c:showPercent val="0"/>
          <c:showBubbleSize val="0"/>
        </c:dLbls>
        <c:smooth val="0"/>
        <c:axId val="462446512"/>
        <c:axId val="462447168"/>
      </c:lineChart>
      <c:catAx>
        <c:axId val="46244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2447168"/>
        <c:crosses val="autoZero"/>
        <c:auto val="1"/>
        <c:lblAlgn val="ctr"/>
        <c:lblOffset val="100"/>
        <c:noMultiLvlLbl val="0"/>
      </c:catAx>
      <c:valAx>
        <c:axId val="462447168"/>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2446512"/>
        <c:crosses val="autoZero"/>
        <c:crossBetween val="between"/>
        <c:majorUnit val="5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005670"/>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200025</xdr:rowOff>
    </xdr:from>
    <xdr:to>
      <xdr:col>7</xdr:col>
      <xdr:colOff>752476</xdr:colOff>
      <xdr:row>27</xdr:row>
      <xdr:rowOff>180975</xdr:rowOff>
    </xdr:to>
    <xdr:graphicFrame macro="">
      <xdr:nvGraphicFramePr>
        <xdr:cNvPr id="2" name="Graphique 1">
          <a:extLst>
            <a:ext uri="{FF2B5EF4-FFF2-40B4-BE49-F238E27FC236}">
              <a16:creationId xmlns:a16="http://schemas.microsoft.com/office/drawing/2014/main" id="{7A8E7851-9496-473F-9432-2FCCD2E851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11</xdr:row>
      <xdr:rowOff>114300</xdr:rowOff>
    </xdr:from>
    <xdr:to>
      <xdr:col>6</xdr:col>
      <xdr:colOff>257175</xdr:colOff>
      <xdr:row>26</xdr:row>
      <xdr:rowOff>114300</xdr:rowOff>
    </xdr:to>
    <xdr:graphicFrame macro="">
      <xdr:nvGraphicFramePr>
        <xdr:cNvPr id="2" name="Graphique 1">
          <a:extLst>
            <a:ext uri="{FF2B5EF4-FFF2-40B4-BE49-F238E27FC236}">
              <a16:creationId xmlns:a16="http://schemas.microsoft.com/office/drawing/2014/main" id="{847787A5-9C63-4F08-89E8-F72E20537D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DSPR\PSN\LABELLISATION%20DES%20S&#201;RIES%20STATISTIQUES\FLUX\2025\S&#233;ries%20labellis&#233;es%20Nouveaux%20retrait&#233;s.xls" TargetMode="External"/><Relationship Id="rId1" Type="http://schemas.openxmlformats.org/officeDocument/2006/relationships/externalLinkPath" Target="/DSPR/PSN/LABELLISATION%20DES%20S&#201;RIES%20STATISTIQUES/FLUX/2025/S&#233;ries%20labellis&#233;es%20Nouveaux%20retrait&#233;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éthodologie"/>
      <sheetName val="Nouveaux retraités D. Direct "/>
      <sheetName val="Âges moyens de départ D. direct"/>
      <sheetName val="Montants moyens D. direct"/>
      <sheetName val="Nouveaux retraités D. dérivé"/>
      <sheetName val="Âges moyens de départ D. dérivé"/>
      <sheetName val="Montants moyens D. dérivé"/>
      <sheetName val="Durée moyenne d'assurance"/>
      <sheetName val="Minimum contributif"/>
      <sheetName val="Décote"/>
      <sheetName val="Surcote"/>
    </sheetNames>
    <sheetDataSet>
      <sheetData sheetId="0"/>
      <sheetData sheetId="1">
        <row r="10">
          <cell r="AB10">
            <v>262039</v>
          </cell>
        </row>
        <row r="11">
          <cell r="AB11">
            <v>27636</v>
          </cell>
        </row>
        <row r="12">
          <cell r="AB12">
            <v>27260</v>
          </cell>
        </row>
        <row r="14">
          <cell r="AB14">
            <v>78546</v>
          </cell>
        </row>
        <row r="15">
          <cell r="AB15">
            <v>1825</v>
          </cell>
        </row>
        <row r="16">
          <cell r="AB16">
            <v>1719</v>
          </cell>
        </row>
        <row r="17">
          <cell r="AB17">
            <v>2944</v>
          </cell>
        </row>
        <row r="20">
          <cell r="AB20">
            <v>278661</v>
          </cell>
        </row>
        <row r="21">
          <cell r="AB21">
            <v>35046</v>
          </cell>
        </row>
        <row r="22">
          <cell r="AB22">
            <v>33208</v>
          </cell>
        </row>
        <row r="24">
          <cell r="AB24">
            <v>35167</v>
          </cell>
        </row>
        <row r="25">
          <cell r="AB25">
            <v>1003</v>
          </cell>
        </row>
        <row r="26">
          <cell r="AB26">
            <v>298</v>
          </cell>
        </row>
        <row r="27">
          <cell r="AB27">
            <v>1803</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34254-2249-4A97-8557-42A7DD89B7B0}">
  <dimension ref="A1:X62"/>
  <sheetViews>
    <sheetView showGridLines="0" tabSelected="1" workbookViewId="0">
      <selection activeCell="K28" sqref="K28"/>
    </sheetView>
  </sheetViews>
  <sheetFormatPr baseColWidth="10" defaultRowHeight="15" x14ac:dyDescent="0.25"/>
  <cols>
    <col min="1" max="1" width="15.28515625" customWidth="1"/>
    <col min="18" max="18" width="4.85546875" customWidth="1"/>
    <col min="22" max="22" width="10.42578125" customWidth="1"/>
  </cols>
  <sheetData>
    <row r="1" spans="1:24" s="11" customFormat="1" ht="15.75" x14ac:dyDescent="0.25">
      <c r="A1" s="27" t="s">
        <v>2</v>
      </c>
    </row>
    <row r="2" spans="1:24" s="11" customFormat="1" ht="14.25" x14ac:dyDescent="0.2"/>
    <row r="3" spans="1:24" s="11" customFormat="1" ht="14.25" x14ac:dyDescent="0.2">
      <c r="B3" s="26">
        <v>2004</v>
      </c>
      <c r="C3" s="24">
        <v>2005</v>
      </c>
      <c r="D3" s="24">
        <v>2006</v>
      </c>
      <c r="E3" s="24">
        <v>2007</v>
      </c>
      <c r="F3" s="24">
        <v>2008</v>
      </c>
      <c r="G3" s="24">
        <v>2009</v>
      </c>
      <c r="H3" s="24">
        <v>2010</v>
      </c>
      <c r="I3" s="24">
        <v>2011</v>
      </c>
      <c r="J3" s="24">
        <v>2012</v>
      </c>
      <c r="K3" s="24">
        <v>2013</v>
      </c>
      <c r="L3" s="24">
        <v>2014</v>
      </c>
      <c r="M3" s="24">
        <v>2015</v>
      </c>
      <c r="N3" s="24">
        <v>2016</v>
      </c>
      <c r="O3" s="24">
        <v>2017</v>
      </c>
      <c r="P3" s="24">
        <v>2018</v>
      </c>
      <c r="Q3" s="25" t="s">
        <v>6</v>
      </c>
      <c r="R3" s="24"/>
      <c r="S3" s="25" t="s">
        <v>6</v>
      </c>
      <c r="T3" s="24">
        <v>2020</v>
      </c>
      <c r="U3" s="24">
        <v>2021</v>
      </c>
      <c r="V3" s="24">
        <v>2022</v>
      </c>
      <c r="W3" s="24">
        <v>2023</v>
      </c>
      <c r="X3" s="23">
        <v>2024</v>
      </c>
    </row>
    <row r="4" spans="1:24" s="11" customFormat="1" ht="14.25" x14ac:dyDescent="0.2">
      <c r="A4" s="22" t="s">
        <v>5</v>
      </c>
      <c r="B4" s="21">
        <v>96630</v>
      </c>
      <c r="C4" s="21">
        <v>83958</v>
      </c>
      <c r="D4" s="21">
        <v>85101</v>
      </c>
      <c r="E4" s="21">
        <v>89077</v>
      </c>
      <c r="F4" s="21">
        <v>93730</v>
      </c>
      <c r="G4" s="21">
        <v>17656</v>
      </c>
      <c r="H4" s="21">
        <v>32417</v>
      </c>
      <c r="I4" s="21">
        <v>27245</v>
      </c>
      <c r="J4" s="21">
        <v>59672</v>
      </c>
      <c r="K4" s="21">
        <v>96993</v>
      </c>
      <c r="L4" s="21">
        <v>104941</v>
      </c>
      <c r="M4" s="21">
        <v>102651</v>
      </c>
      <c r="N4" s="21">
        <v>108226</v>
      </c>
      <c r="O4" s="21">
        <v>110816</v>
      </c>
      <c r="P4" s="21">
        <v>96535</v>
      </c>
      <c r="Q4" s="21">
        <v>86215</v>
      </c>
      <c r="R4" s="21"/>
      <c r="S4" s="21">
        <v>93807</v>
      </c>
      <c r="T4" s="21">
        <v>94793</v>
      </c>
      <c r="U4" s="21">
        <v>90140</v>
      </c>
      <c r="V4" s="21">
        <v>90663</v>
      </c>
      <c r="W4" s="21">
        <v>87513</v>
      </c>
      <c r="X4" s="20">
        <f>'[1]Nouveaux retraités D. Direct '!$AB$14</f>
        <v>78546</v>
      </c>
    </row>
    <row r="5" spans="1:24" s="11" customFormat="1" ht="14.25" x14ac:dyDescent="0.2">
      <c r="A5" s="19" t="s">
        <v>4</v>
      </c>
      <c r="B5" s="18">
        <v>16464</v>
      </c>
      <c r="C5" s="18">
        <v>19291</v>
      </c>
      <c r="D5" s="18">
        <v>23271</v>
      </c>
      <c r="E5" s="18">
        <v>26312</v>
      </c>
      <c r="F5" s="18">
        <v>28872</v>
      </c>
      <c r="G5" s="18">
        <v>6932</v>
      </c>
      <c r="H5" s="18">
        <v>11018</v>
      </c>
      <c r="I5" s="18">
        <v>10727</v>
      </c>
      <c r="J5" s="18">
        <v>26879</v>
      </c>
      <c r="K5" s="18">
        <v>46100</v>
      </c>
      <c r="L5" s="18">
        <v>51266</v>
      </c>
      <c r="M5" s="18">
        <v>52394</v>
      </c>
      <c r="N5" s="18">
        <v>55276</v>
      </c>
      <c r="O5" s="18">
        <v>57249</v>
      </c>
      <c r="P5" s="18">
        <v>51706</v>
      </c>
      <c r="Q5" s="18">
        <v>43667</v>
      </c>
      <c r="R5" s="18"/>
      <c r="S5" s="18">
        <v>44685</v>
      </c>
      <c r="T5" s="18">
        <v>44475</v>
      </c>
      <c r="U5" s="72">
        <v>40236</v>
      </c>
      <c r="V5" s="18">
        <v>38838</v>
      </c>
      <c r="W5" s="18">
        <v>36264</v>
      </c>
      <c r="X5" s="17">
        <f>'[1]Nouveaux retraités D. Direct '!$AB$24</f>
        <v>35167</v>
      </c>
    </row>
    <row r="6" spans="1:24" s="11" customFormat="1" ht="14.25" x14ac:dyDescent="0.2">
      <c r="A6" s="16" t="s">
        <v>3</v>
      </c>
      <c r="B6" s="15">
        <f t="shared" ref="B6:Q6" si="0">SUM(B4:B5)</f>
        <v>113094</v>
      </c>
      <c r="C6" s="15">
        <f t="shared" si="0"/>
        <v>103249</v>
      </c>
      <c r="D6" s="15">
        <f t="shared" si="0"/>
        <v>108372</v>
      </c>
      <c r="E6" s="15">
        <f t="shared" si="0"/>
        <v>115389</v>
      </c>
      <c r="F6" s="15">
        <f t="shared" si="0"/>
        <v>122602</v>
      </c>
      <c r="G6" s="15">
        <f t="shared" si="0"/>
        <v>24588</v>
      </c>
      <c r="H6" s="15">
        <f t="shared" si="0"/>
        <v>43435</v>
      </c>
      <c r="I6" s="15">
        <f t="shared" si="0"/>
        <v>37972</v>
      </c>
      <c r="J6" s="15">
        <f t="shared" si="0"/>
        <v>86551</v>
      </c>
      <c r="K6" s="15">
        <f t="shared" si="0"/>
        <v>143093</v>
      </c>
      <c r="L6" s="15">
        <f t="shared" si="0"/>
        <v>156207</v>
      </c>
      <c r="M6" s="15">
        <f t="shared" si="0"/>
        <v>155045</v>
      </c>
      <c r="N6" s="15">
        <f t="shared" si="0"/>
        <v>163502</v>
      </c>
      <c r="O6" s="15">
        <f t="shared" si="0"/>
        <v>168065</v>
      </c>
      <c r="P6" s="15">
        <f t="shared" si="0"/>
        <v>148241</v>
      </c>
      <c r="Q6" s="15">
        <f t="shared" si="0"/>
        <v>129882</v>
      </c>
      <c r="R6" s="15"/>
      <c r="S6" s="15">
        <f t="shared" ref="S6:X6" si="1">SUM(S4:S5)</f>
        <v>138492</v>
      </c>
      <c r="T6" s="15">
        <f t="shared" si="1"/>
        <v>139268</v>
      </c>
      <c r="U6" s="15">
        <f t="shared" si="1"/>
        <v>130376</v>
      </c>
      <c r="V6" s="15">
        <f t="shared" si="1"/>
        <v>129501</v>
      </c>
      <c r="W6" s="15">
        <f t="shared" si="1"/>
        <v>123777</v>
      </c>
      <c r="X6" s="14">
        <f t="shared" si="1"/>
        <v>113713</v>
      </c>
    </row>
    <row r="7" spans="1:24" s="11" customFormat="1" ht="14.25" x14ac:dyDescent="0.2">
      <c r="A7" s="3" t="s">
        <v>1</v>
      </c>
      <c r="G7" s="12"/>
      <c r="H7" s="12"/>
      <c r="I7" s="12"/>
      <c r="J7" s="12"/>
      <c r="K7" s="12"/>
      <c r="L7" s="12"/>
      <c r="M7" s="12"/>
      <c r="N7" s="12"/>
      <c r="O7" s="12"/>
      <c r="P7" s="12"/>
      <c r="Q7" s="12"/>
      <c r="R7" s="12"/>
      <c r="S7" s="12"/>
      <c r="T7" s="12"/>
      <c r="U7" s="12"/>
    </row>
    <row r="8" spans="1:24" s="11" customFormat="1" ht="14.25" customHeight="1" x14ac:dyDescent="0.2">
      <c r="A8" s="13" t="s">
        <v>19</v>
      </c>
      <c r="B8" s="13"/>
      <c r="C8" s="13"/>
      <c r="D8" s="13"/>
      <c r="E8" s="13"/>
      <c r="F8" s="13"/>
      <c r="G8" s="13"/>
      <c r="H8" s="13"/>
      <c r="I8" s="13"/>
      <c r="J8" s="13"/>
      <c r="K8" s="12"/>
      <c r="L8" s="12"/>
      <c r="M8" s="12"/>
      <c r="N8" s="12"/>
      <c r="O8" s="12"/>
      <c r="P8" s="12"/>
      <c r="Q8" s="12"/>
      <c r="R8" s="12"/>
      <c r="S8" s="12"/>
      <c r="T8" s="12"/>
      <c r="U8" s="12"/>
    </row>
    <row r="9" spans="1:24" s="11" customFormat="1" ht="14.25" x14ac:dyDescent="0.2">
      <c r="A9" s="3" t="s">
        <v>0</v>
      </c>
      <c r="G9" s="12"/>
      <c r="H9" s="12"/>
      <c r="I9" s="12"/>
      <c r="J9" s="12"/>
      <c r="K9" s="12"/>
      <c r="L9" s="12"/>
      <c r="M9" s="12"/>
      <c r="N9" s="12"/>
      <c r="O9" s="12"/>
      <c r="P9" s="12"/>
      <c r="Q9" s="12"/>
      <c r="R9" s="12"/>
      <c r="S9" s="12"/>
      <c r="T9" s="12"/>
      <c r="U9" s="12"/>
    </row>
    <row r="10" spans="1:24" s="11" customFormat="1" ht="14.25" x14ac:dyDescent="0.2"/>
    <row r="11" spans="1:24" x14ac:dyDescent="0.25">
      <c r="L11" s="10"/>
      <c r="U11" s="9"/>
    </row>
    <row r="12" spans="1:24" ht="21.75" customHeight="1" x14ac:dyDescent="0.25">
      <c r="A12" s="8" t="s">
        <v>2</v>
      </c>
      <c r="B12" s="8"/>
      <c r="C12" s="8"/>
      <c r="D12" s="8"/>
      <c r="E12" s="8"/>
      <c r="F12" s="8"/>
    </row>
    <row r="28" spans="1:7" x14ac:dyDescent="0.25">
      <c r="G28" s="3"/>
    </row>
    <row r="29" spans="1:7" x14ac:dyDescent="0.25">
      <c r="A29" s="3" t="s">
        <v>1</v>
      </c>
      <c r="G29" s="3"/>
    </row>
    <row r="30" spans="1:7" ht="41.25" customHeight="1" x14ac:dyDescent="0.25">
      <c r="A30" s="75" t="s">
        <v>19</v>
      </c>
      <c r="B30" s="75"/>
      <c r="C30" s="75"/>
      <c r="D30" s="75"/>
      <c r="E30" s="75"/>
      <c r="F30" s="75"/>
      <c r="G30" s="3"/>
    </row>
    <row r="31" spans="1:7" x14ac:dyDescent="0.25">
      <c r="A31" s="3" t="s">
        <v>0</v>
      </c>
      <c r="G31" s="3"/>
    </row>
    <row r="32" spans="1:7" ht="12.75" customHeight="1" x14ac:dyDescent="0.25"/>
    <row r="35" spans="1:21" x14ac:dyDescent="0.25">
      <c r="A35" s="7"/>
    </row>
    <row r="36" spans="1:21" x14ac:dyDescent="0.25">
      <c r="Q36" s="6"/>
      <c r="S36" s="6"/>
    </row>
    <row r="37" spans="1:21" x14ac:dyDescent="0.25">
      <c r="Q37" s="6"/>
      <c r="S37" s="6"/>
      <c r="U37" s="6"/>
    </row>
    <row r="38" spans="1:21" x14ac:dyDescent="0.25">
      <c r="Q38" s="6"/>
      <c r="S38" s="6"/>
      <c r="U38" s="6"/>
    </row>
    <row r="42" spans="1:21" ht="15.75" x14ac:dyDescent="0.25">
      <c r="A42" s="73"/>
      <c r="B42" s="73"/>
      <c r="C42" s="73"/>
      <c r="D42" s="73"/>
      <c r="E42" s="73"/>
      <c r="F42" s="73"/>
      <c r="G42" s="73"/>
    </row>
    <row r="59" spans="1:7" x14ac:dyDescent="0.25">
      <c r="A59" s="5"/>
      <c r="B59" s="4"/>
      <c r="C59" s="4"/>
      <c r="D59" s="4"/>
      <c r="E59" s="4"/>
      <c r="F59" s="4"/>
      <c r="G59" s="4"/>
    </row>
    <row r="60" spans="1:7" ht="38.25" customHeight="1" x14ac:dyDescent="0.25">
      <c r="A60" s="74"/>
      <c r="B60" s="74"/>
      <c r="C60" s="74"/>
      <c r="D60" s="74"/>
      <c r="E60" s="74"/>
      <c r="F60" s="74"/>
      <c r="G60" s="74"/>
    </row>
    <row r="61" spans="1:7" ht="18" customHeight="1" x14ac:dyDescent="0.25">
      <c r="A61" s="3"/>
      <c r="B61" s="2"/>
      <c r="C61" s="2"/>
      <c r="D61" s="2"/>
      <c r="E61" s="2"/>
      <c r="F61" s="1"/>
      <c r="G61" s="1"/>
    </row>
    <row r="62" spans="1:7" ht="25.5" customHeight="1" x14ac:dyDescent="0.25"/>
  </sheetData>
  <mergeCells count="3">
    <mergeCell ref="A42:G42"/>
    <mergeCell ref="A60:G60"/>
    <mergeCell ref="A30:F30"/>
  </mergeCells>
  <pageMargins left="0.7" right="0.7" top="0.75" bottom="0.75" header="0.3" footer="0.3"/>
  <pageSetup paperSize="9" orientation="portrait" verticalDpi="0" r:id="rId1"/>
  <ignoredErrors>
    <ignoredError sqref="B5:W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0B60-FE55-4DF0-8E33-170DD3E3299B}">
  <dimension ref="A1:X31"/>
  <sheetViews>
    <sheetView showGridLines="0" workbookViewId="0">
      <selection activeCell="B12" sqref="B12"/>
    </sheetView>
  </sheetViews>
  <sheetFormatPr baseColWidth="10" defaultRowHeight="15" x14ac:dyDescent="0.25"/>
  <cols>
    <col min="1" max="1" width="23.140625" customWidth="1"/>
    <col min="18" max="18" width="4.7109375" customWidth="1"/>
    <col min="22" max="22" width="10.42578125" customWidth="1"/>
  </cols>
  <sheetData>
    <row r="1" spans="1:24" ht="15.75" x14ac:dyDescent="0.25">
      <c r="A1" s="27" t="s">
        <v>7</v>
      </c>
    </row>
    <row r="2" spans="1:24" ht="15.75" x14ac:dyDescent="0.25">
      <c r="A2" s="27"/>
    </row>
    <row r="3" spans="1:24" s="11" customFormat="1" ht="14.25" x14ac:dyDescent="0.2">
      <c r="B3" s="26">
        <v>2004</v>
      </c>
      <c r="C3" s="24">
        <v>2005</v>
      </c>
      <c r="D3" s="24">
        <v>2006</v>
      </c>
      <c r="E3" s="24">
        <v>2007</v>
      </c>
      <c r="F3" s="24">
        <v>2008</v>
      </c>
      <c r="G3" s="24">
        <v>2009</v>
      </c>
      <c r="H3" s="24">
        <v>2010</v>
      </c>
      <c r="I3" s="24">
        <v>2011</v>
      </c>
      <c r="J3" s="24">
        <v>2012</v>
      </c>
      <c r="K3" s="24">
        <v>2013</v>
      </c>
      <c r="L3" s="24">
        <v>2014</v>
      </c>
      <c r="M3" s="24">
        <v>2015</v>
      </c>
      <c r="N3" s="24">
        <v>2016</v>
      </c>
      <c r="O3" s="24">
        <v>2017</v>
      </c>
      <c r="P3" s="24">
        <v>2018</v>
      </c>
      <c r="Q3" s="25" t="s">
        <v>6</v>
      </c>
      <c r="R3" s="24"/>
      <c r="S3" s="25" t="s">
        <v>6</v>
      </c>
      <c r="T3" s="24">
        <v>2020</v>
      </c>
      <c r="U3" s="24">
        <v>2021</v>
      </c>
      <c r="V3" s="24">
        <v>2022</v>
      </c>
      <c r="W3" s="24">
        <v>2023</v>
      </c>
      <c r="X3" s="23">
        <v>2024</v>
      </c>
    </row>
    <row r="4" spans="1:24" s="11" customFormat="1" ht="14.25" x14ac:dyDescent="0.2">
      <c r="A4" s="22" t="s">
        <v>8</v>
      </c>
      <c r="B4" s="21">
        <v>256</v>
      </c>
      <c r="C4" s="21">
        <v>836</v>
      </c>
      <c r="D4" s="21">
        <v>717</v>
      </c>
      <c r="E4" s="21">
        <v>866</v>
      </c>
      <c r="F4" s="21">
        <v>941</v>
      </c>
      <c r="G4" s="21">
        <v>657</v>
      </c>
      <c r="H4" s="21">
        <v>726</v>
      </c>
      <c r="I4" s="21">
        <v>760</v>
      </c>
      <c r="J4" s="21">
        <v>1359</v>
      </c>
      <c r="K4" s="21">
        <v>1535</v>
      </c>
      <c r="L4" s="21">
        <v>1553</v>
      </c>
      <c r="M4" s="21">
        <v>1686</v>
      </c>
      <c r="N4" s="21">
        <v>1760</v>
      </c>
      <c r="O4" s="21">
        <v>1756</v>
      </c>
      <c r="P4" s="21">
        <v>1699</v>
      </c>
      <c r="Q4" s="21">
        <v>1644</v>
      </c>
      <c r="R4" s="21"/>
      <c r="S4" s="21">
        <v>1683</v>
      </c>
      <c r="T4" s="21">
        <v>1496</v>
      </c>
      <c r="U4" s="21">
        <v>1533</v>
      </c>
      <c r="V4" s="21">
        <v>1420</v>
      </c>
      <c r="W4" s="21">
        <v>1535</v>
      </c>
      <c r="X4" s="20">
        <f>'[1]Nouveaux retraités D. Direct '!$AB$15</f>
        <v>1825</v>
      </c>
    </row>
    <row r="5" spans="1:24" s="11" customFormat="1" ht="14.25" x14ac:dyDescent="0.2">
      <c r="A5" s="19" t="s">
        <v>4</v>
      </c>
      <c r="B5" s="18">
        <v>103</v>
      </c>
      <c r="C5" s="18">
        <v>301</v>
      </c>
      <c r="D5" s="18">
        <v>322</v>
      </c>
      <c r="E5" s="18">
        <v>320</v>
      </c>
      <c r="F5" s="18">
        <v>428</v>
      </c>
      <c r="G5" s="18">
        <v>312</v>
      </c>
      <c r="H5" s="18">
        <v>350</v>
      </c>
      <c r="I5" s="18">
        <v>388</v>
      </c>
      <c r="J5" s="18">
        <v>701</v>
      </c>
      <c r="K5" s="18">
        <v>829</v>
      </c>
      <c r="L5" s="18">
        <v>917</v>
      </c>
      <c r="M5" s="18">
        <v>997</v>
      </c>
      <c r="N5" s="18">
        <v>1033</v>
      </c>
      <c r="O5" s="18">
        <v>1079</v>
      </c>
      <c r="P5" s="18">
        <v>1030</v>
      </c>
      <c r="Q5" s="18">
        <v>960</v>
      </c>
      <c r="R5" s="18"/>
      <c r="S5" s="18">
        <v>968</v>
      </c>
      <c r="T5" s="18">
        <v>932</v>
      </c>
      <c r="U5" s="72">
        <v>857</v>
      </c>
      <c r="V5" s="18">
        <v>849</v>
      </c>
      <c r="W5" s="72">
        <v>994</v>
      </c>
      <c r="X5" s="17">
        <f>'[1]Nouveaux retraités D. Direct '!$AB$25</f>
        <v>1003</v>
      </c>
    </row>
    <row r="6" spans="1:24" s="11" customFormat="1" ht="14.25" x14ac:dyDescent="0.2">
      <c r="A6" s="16" t="s">
        <v>3</v>
      </c>
      <c r="B6" s="15">
        <f>SUM(B4:B5)</f>
        <v>359</v>
      </c>
      <c r="C6" s="15">
        <f t="shared" ref="C6:U6" si="0">SUM(C4:C5)</f>
        <v>1137</v>
      </c>
      <c r="D6" s="15">
        <f t="shared" si="0"/>
        <v>1039</v>
      </c>
      <c r="E6" s="15">
        <f t="shared" si="0"/>
        <v>1186</v>
      </c>
      <c r="F6" s="15">
        <f t="shared" si="0"/>
        <v>1369</v>
      </c>
      <c r="G6" s="15">
        <f t="shared" si="0"/>
        <v>969</v>
      </c>
      <c r="H6" s="15">
        <f t="shared" si="0"/>
        <v>1076</v>
      </c>
      <c r="I6" s="15">
        <f t="shared" si="0"/>
        <v>1148</v>
      </c>
      <c r="J6" s="15">
        <f t="shared" si="0"/>
        <v>2060</v>
      </c>
      <c r="K6" s="15">
        <f t="shared" si="0"/>
        <v>2364</v>
      </c>
      <c r="L6" s="15">
        <f t="shared" si="0"/>
        <v>2470</v>
      </c>
      <c r="M6" s="15">
        <f t="shared" si="0"/>
        <v>2683</v>
      </c>
      <c r="N6" s="15">
        <f t="shared" si="0"/>
        <v>2793</v>
      </c>
      <c r="O6" s="15">
        <f t="shared" si="0"/>
        <v>2835</v>
      </c>
      <c r="P6" s="15">
        <f t="shared" si="0"/>
        <v>2729</v>
      </c>
      <c r="Q6" s="15">
        <f t="shared" si="0"/>
        <v>2604</v>
      </c>
      <c r="R6" s="15"/>
      <c r="S6" s="15">
        <f t="shared" si="0"/>
        <v>2651</v>
      </c>
      <c r="T6" s="15">
        <f t="shared" si="0"/>
        <v>2428</v>
      </c>
      <c r="U6" s="15">
        <f t="shared" si="0"/>
        <v>2390</v>
      </c>
      <c r="V6" s="15">
        <f t="shared" ref="V6:W6" si="1">SUM(V4:V5)</f>
        <v>2269</v>
      </c>
      <c r="W6" s="15">
        <f t="shared" si="1"/>
        <v>2529</v>
      </c>
      <c r="X6" s="14">
        <f t="shared" ref="X6" si="2">SUM(X4:X5)</f>
        <v>2828</v>
      </c>
    </row>
    <row r="7" spans="1:24" s="11" customFormat="1" ht="14.25" x14ac:dyDescent="0.2">
      <c r="A7" s="3" t="s">
        <v>1</v>
      </c>
      <c r="G7" s="12"/>
      <c r="H7" s="12"/>
      <c r="I7" s="12"/>
      <c r="J7" s="12"/>
      <c r="K7" s="12"/>
      <c r="L7" s="12"/>
      <c r="M7" s="12"/>
      <c r="N7" s="12"/>
      <c r="O7" s="12"/>
      <c r="P7" s="12"/>
      <c r="Q7" s="12"/>
      <c r="R7" s="12"/>
      <c r="S7" s="12"/>
      <c r="T7" s="12"/>
      <c r="U7" s="12"/>
    </row>
    <row r="8" spans="1:24" s="11" customFormat="1" ht="14.25" customHeight="1" x14ac:dyDescent="0.2">
      <c r="A8" s="13" t="s">
        <v>20</v>
      </c>
      <c r="B8" s="13"/>
      <c r="C8" s="13"/>
      <c r="D8" s="13"/>
      <c r="E8" s="13"/>
      <c r="F8" s="13"/>
      <c r="G8" s="13"/>
      <c r="H8" s="13"/>
      <c r="I8" s="13"/>
      <c r="J8" s="13"/>
      <c r="K8" s="12"/>
      <c r="L8" s="12"/>
      <c r="M8" s="12"/>
      <c r="N8" s="12"/>
      <c r="O8" s="12"/>
      <c r="P8" s="12"/>
      <c r="Q8" s="12"/>
      <c r="R8" s="12"/>
      <c r="S8" s="12"/>
      <c r="T8" s="12"/>
      <c r="U8" s="12"/>
    </row>
    <row r="9" spans="1:24" s="11" customFormat="1" ht="14.25" x14ac:dyDescent="0.2">
      <c r="A9" s="3" t="s">
        <v>0</v>
      </c>
      <c r="G9" s="12"/>
      <c r="H9" s="12"/>
      <c r="I9" s="12"/>
      <c r="J9" s="12"/>
      <c r="K9" s="12"/>
      <c r="L9" s="12"/>
      <c r="M9" s="12"/>
      <c r="N9" s="12"/>
      <c r="O9" s="12"/>
      <c r="P9" s="12"/>
      <c r="Q9" s="12"/>
      <c r="R9" s="12"/>
      <c r="S9" s="12"/>
      <c r="T9" s="12"/>
      <c r="U9" s="12"/>
    </row>
    <row r="11" spans="1:24" ht="15.75" x14ac:dyDescent="0.25">
      <c r="A11" s="73" t="s">
        <v>7</v>
      </c>
      <c r="B11" s="73"/>
      <c r="C11" s="73"/>
      <c r="D11" s="73"/>
      <c r="E11" s="73"/>
      <c r="F11" s="73"/>
      <c r="G11" s="73"/>
    </row>
    <row r="28" spans="1:7" x14ac:dyDescent="0.25">
      <c r="A28" s="5" t="s">
        <v>1</v>
      </c>
      <c r="B28" s="4"/>
      <c r="C28" s="4"/>
      <c r="D28" s="4"/>
      <c r="E28" s="4"/>
      <c r="F28" s="4"/>
      <c r="G28" s="4"/>
    </row>
    <row r="29" spans="1:7" ht="38.25" customHeight="1" x14ac:dyDescent="0.25">
      <c r="A29" s="74" t="s">
        <v>20</v>
      </c>
      <c r="B29" s="74"/>
      <c r="C29" s="74"/>
      <c r="D29" s="74"/>
      <c r="E29" s="74"/>
      <c r="F29" s="74"/>
      <c r="G29" s="74"/>
    </row>
    <row r="30" spans="1:7" ht="18" customHeight="1" x14ac:dyDescent="0.25">
      <c r="A30" s="3" t="s">
        <v>0</v>
      </c>
      <c r="B30" s="2"/>
      <c r="C30" s="2"/>
      <c r="D30" s="2"/>
      <c r="E30" s="2"/>
      <c r="F30" s="1"/>
      <c r="G30" s="1"/>
    </row>
    <row r="31" spans="1:7" ht="25.5" customHeight="1" x14ac:dyDescent="0.25"/>
  </sheetData>
  <mergeCells count="2">
    <mergeCell ref="A11:G11"/>
    <mergeCell ref="A29:G29"/>
  </mergeCells>
  <pageMargins left="0.7" right="0.7" top="0.75" bottom="0.75" header="0.3" footer="0.3"/>
  <pageSetup paperSize="9" orientation="portrait" verticalDpi="0" r:id="rId1"/>
  <ignoredErrors>
    <ignoredError sqref="B5:W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33CB6-171E-43BB-92FD-B07C6A74A776}">
  <dimension ref="A1:I23"/>
  <sheetViews>
    <sheetView showGridLines="0" workbookViewId="0">
      <selection activeCell="H17" sqref="H17"/>
    </sheetView>
  </sheetViews>
  <sheetFormatPr baseColWidth="10" defaultRowHeight="15" x14ac:dyDescent="0.25"/>
  <cols>
    <col min="1" max="1" width="46.42578125" customWidth="1"/>
    <col min="5" max="5" width="6.5703125" customWidth="1"/>
  </cols>
  <sheetData>
    <row r="1" spans="1:9" ht="22.5" customHeight="1" x14ac:dyDescent="0.25">
      <c r="A1" s="71" t="s">
        <v>21</v>
      </c>
    </row>
    <row r="2" spans="1:9" s="67" customFormat="1" ht="24.75" customHeight="1" x14ac:dyDescent="0.25">
      <c r="A2" s="70"/>
      <c r="B2" s="69" t="s">
        <v>5</v>
      </c>
      <c r="C2" s="69" t="s">
        <v>4</v>
      </c>
      <c r="D2" s="76" t="s">
        <v>3</v>
      </c>
      <c r="E2" s="77"/>
      <c r="G2" s="69" t="s">
        <v>5</v>
      </c>
      <c r="H2" s="69" t="s">
        <v>4</v>
      </c>
      <c r="I2" s="68" t="s">
        <v>3</v>
      </c>
    </row>
    <row r="3" spans="1:9" x14ac:dyDescent="0.25">
      <c r="A3" s="66" t="s">
        <v>18</v>
      </c>
      <c r="B3" s="65">
        <f>SUM(B4:B6)</f>
        <v>316935</v>
      </c>
      <c r="C3" s="65">
        <f>SUM(C4:C6)</f>
        <v>346915</v>
      </c>
      <c r="D3" s="64">
        <f>SUM(D4:D6)</f>
        <v>663850</v>
      </c>
      <c r="E3" s="63"/>
      <c r="G3" s="62">
        <f>B3/$D$3</f>
        <v>0.47741959780070797</v>
      </c>
      <c r="H3" s="62">
        <f>C3/$D$3</f>
        <v>0.52258040219929203</v>
      </c>
      <c r="I3" s="62">
        <f>D3/$D$3</f>
        <v>1</v>
      </c>
    </row>
    <row r="4" spans="1:9" x14ac:dyDescent="0.25">
      <c r="A4" s="33" t="s">
        <v>17</v>
      </c>
      <c r="B4" s="50">
        <f>'[1]Nouveaux retraités D. Direct '!$AB$10</f>
        <v>262039</v>
      </c>
      <c r="C4" s="50">
        <f>'[1]Nouveaux retraités D. Direct '!$AB$20</f>
        <v>278661</v>
      </c>
      <c r="D4" s="49">
        <f>SUM(B4:C4)</f>
        <v>540700</v>
      </c>
      <c r="E4" s="55">
        <f t="shared" ref="E4:E11" si="0">D4/$D$3</f>
        <v>0.81449122542743091</v>
      </c>
      <c r="G4" s="37">
        <f t="shared" ref="G4:I11" si="1">B4/$D4</f>
        <v>0.48462918439060476</v>
      </c>
      <c r="H4" s="37">
        <f t="shared" si="1"/>
        <v>0.51537081560939524</v>
      </c>
      <c r="I4" s="37">
        <f t="shared" si="1"/>
        <v>1</v>
      </c>
    </row>
    <row r="5" spans="1:9" x14ac:dyDescent="0.25">
      <c r="A5" s="36" t="s">
        <v>16</v>
      </c>
      <c r="B5" s="54">
        <f>'[1]Nouveaux retraités D. Direct '!$AB$11</f>
        <v>27636</v>
      </c>
      <c r="C5" s="54">
        <f>'[1]Nouveaux retraités D. Direct '!$AB$21</f>
        <v>35046</v>
      </c>
      <c r="D5" s="53">
        <f>SUM(B5:C5)</f>
        <v>62682</v>
      </c>
      <c r="E5" s="61">
        <f t="shared" si="0"/>
        <v>9.4421932665511785E-2</v>
      </c>
      <c r="G5" s="51">
        <f t="shared" si="1"/>
        <v>0.44089212214032736</v>
      </c>
      <c r="H5" s="51">
        <f t="shared" si="1"/>
        <v>0.55910787785967264</v>
      </c>
      <c r="I5" s="51">
        <f t="shared" si="1"/>
        <v>1</v>
      </c>
    </row>
    <row r="6" spans="1:9" x14ac:dyDescent="0.25">
      <c r="A6" s="33" t="s">
        <v>15</v>
      </c>
      <c r="B6" s="50">
        <f>'[1]Nouveaux retraités D. Direct '!$AB$12</f>
        <v>27260</v>
      </c>
      <c r="C6" s="50">
        <f>'[1]Nouveaux retraités D. Direct '!$AB$22</f>
        <v>33208</v>
      </c>
      <c r="D6" s="49">
        <f>SUM(B6:C6)</f>
        <v>60468</v>
      </c>
      <c r="E6" s="55">
        <f t="shared" si="0"/>
        <v>9.108684190705732E-2</v>
      </c>
      <c r="G6" s="37">
        <f t="shared" si="1"/>
        <v>0.45081696103724284</v>
      </c>
      <c r="H6" s="37">
        <f t="shared" si="1"/>
        <v>0.54918303896275711</v>
      </c>
      <c r="I6" s="37">
        <f t="shared" si="1"/>
        <v>1</v>
      </c>
    </row>
    <row r="7" spans="1:9" ht="24.75" customHeight="1" x14ac:dyDescent="0.25">
      <c r="A7" s="60" t="s">
        <v>13</v>
      </c>
      <c r="B7" s="59">
        <f>SUM(B8:B11)</f>
        <v>85034</v>
      </c>
      <c r="C7" s="59">
        <f>SUM(C8:C11)</f>
        <v>38271</v>
      </c>
      <c r="D7" s="58">
        <f>SUM(D8:D11)</f>
        <v>123305</v>
      </c>
      <c r="E7" s="57">
        <f t="shared" si="0"/>
        <v>0.18574226105294872</v>
      </c>
      <c r="G7" s="56">
        <f t="shared" si="1"/>
        <v>0.68962329183731397</v>
      </c>
      <c r="H7" s="56">
        <f t="shared" si="1"/>
        <v>0.31037670816268603</v>
      </c>
      <c r="I7" s="56">
        <f t="shared" si="1"/>
        <v>1</v>
      </c>
    </row>
    <row r="8" spans="1:9" x14ac:dyDescent="0.25">
      <c r="A8" s="33" t="s">
        <v>12</v>
      </c>
      <c r="B8" s="50">
        <f>'[1]Nouveaux retraités D. Direct '!$AB$14</f>
        <v>78546</v>
      </c>
      <c r="C8" s="50">
        <f>'[1]Nouveaux retraités D. Direct '!$AB$24</f>
        <v>35167</v>
      </c>
      <c r="D8" s="49">
        <f>SUM(B8:C8)</f>
        <v>113713</v>
      </c>
      <c r="E8" s="55">
        <f t="shared" si="0"/>
        <v>0.17129321382842511</v>
      </c>
      <c r="F8" s="10"/>
      <c r="G8" s="37">
        <f t="shared" si="1"/>
        <v>0.69073896564157133</v>
      </c>
      <c r="H8" s="37">
        <f t="shared" si="1"/>
        <v>0.30926103435842867</v>
      </c>
      <c r="I8" s="37">
        <f t="shared" si="1"/>
        <v>1</v>
      </c>
    </row>
    <row r="9" spans="1:9" x14ac:dyDescent="0.25">
      <c r="A9" s="36" t="s">
        <v>11</v>
      </c>
      <c r="B9" s="54">
        <f>'[1]Nouveaux retraités D. Direct '!$AB$15</f>
        <v>1825</v>
      </c>
      <c r="C9" s="54">
        <f>'[1]Nouveaux retraités D. Direct '!$AB$25</f>
        <v>1003</v>
      </c>
      <c r="D9" s="53">
        <f>SUM(B9:C9)</f>
        <v>2828</v>
      </c>
      <c r="E9" s="52">
        <f t="shared" si="0"/>
        <v>4.2599984936356108E-3</v>
      </c>
      <c r="G9" s="51">
        <f t="shared" si="1"/>
        <v>0.64533239038189538</v>
      </c>
      <c r="H9" s="51">
        <f t="shared" si="1"/>
        <v>0.35466760961810467</v>
      </c>
      <c r="I9" s="51">
        <f t="shared" si="1"/>
        <v>1</v>
      </c>
    </row>
    <row r="10" spans="1:9" x14ac:dyDescent="0.25">
      <c r="A10" s="33" t="s">
        <v>10</v>
      </c>
      <c r="B10" s="50">
        <f>'[1]Nouveaux retraités D. Direct '!$AB$16</f>
        <v>1719</v>
      </c>
      <c r="C10" s="50">
        <f>'[1]Nouveaux retraités D. Direct '!$AB$26</f>
        <v>298</v>
      </c>
      <c r="D10" s="49">
        <f>SUM(B10:C10)</f>
        <v>2017</v>
      </c>
      <c r="E10" s="48">
        <f t="shared" si="0"/>
        <v>3.0383369737139415E-3</v>
      </c>
      <c r="G10" s="37">
        <f t="shared" si="1"/>
        <v>0.85225582548339118</v>
      </c>
      <c r="H10" s="37">
        <f t="shared" si="1"/>
        <v>0.14774417451660882</v>
      </c>
      <c r="I10" s="37">
        <f t="shared" si="1"/>
        <v>1</v>
      </c>
    </row>
    <row r="11" spans="1:9" x14ac:dyDescent="0.25">
      <c r="A11" s="30" t="s">
        <v>9</v>
      </c>
      <c r="B11" s="47">
        <f>'[1]Nouveaux retraités D. Direct '!$AB$17</f>
        <v>2944</v>
      </c>
      <c r="C11" s="47">
        <f>'[1]Nouveaux retraités D. Direct '!$AB$27</f>
        <v>1803</v>
      </c>
      <c r="D11" s="46">
        <f>SUM(B11:C11)</f>
        <v>4747</v>
      </c>
      <c r="E11" s="45">
        <f t="shared" si="0"/>
        <v>7.1507117571740601E-3</v>
      </c>
      <c r="F11" s="9"/>
      <c r="G11" s="44">
        <f t="shared" si="1"/>
        <v>0.62018116705287551</v>
      </c>
      <c r="H11" s="44">
        <f t="shared" si="1"/>
        <v>0.37981883294712449</v>
      </c>
      <c r="I11" s="44">
        <f t="shared" si="1"/>
        <v>1</v>
      </c>
    </row>
    <row r="12" spans="1:9" s="11" customFormat="1" ht="14.25" x14ac:dyDescent="0.2">
      <c r="A12" s="43" t="s">
        <v>1</v>
      </c>
    </row>
    <row r="13" spans="1:9" s="11" customFormat="1" ht="14.25" x14ac:dyDescent="0.2">
      <c r="A13" s="43" t="s">
        <v>22</v>
      </c>
    </row>
    <row r="14" spans="1:9" x14ac:dyDescent="0.25">
      <c r="F14" s="9"/>
      <c r="G14" s="9"/>
    </row>
    <row r="15" spans="1:9" x14ac:dyDescent="0.25">
      <c r="C15" s="10"/>
      <c r="F15" s="42"/>
      <c r="G15" s="10"/>
    </row>
    <row r="16" spans="1:9" x14ac:dyDescent="0.25">
      <c r="A16" s="41" t="s">
        <v>14</v>
      </c>
    </row>
    <row r="17" spans="1:5" x14ac:dyDescent="0.25">
      <c r="A17" s="40" t="s">
        <v>13</v>
      </c>
      <c r="B17" s="39">
        <f>B7/$B$3</f>
        <v>0.26830107119756419</v>
      </c>
      <c r="C17" s="39">
        <f>C7/$C$3</f>
        <v>0.11031808944554142</v>
      </c>
      <c r="D17" s="39">
        <f>D7/$D$3</f>
        <v>0.18574226105294872</v>
      </c>
      <c r="E17" s="38"/>
    </row>
    <row r="18" spans="1:5" x14ac:dyDescent="0.25">
      <c r="A18" s="33" t="s">
        <v>12</v>
      </c>
      <c r="B18" s="37">
        <f>B8/$B$3</f>
        <v>0.24782999668701786</v>
      </c>
      <c r="C18" s="37">
        <f>C8/$C$3</f>
        <v>0.10137065275355635</v>
      </c>
      <c r="D18" s="37">
        <f>D8/$D$3</f>
        <v>0.17129321382842511</v>
      </c>
    </row>
    <row r="19" spans="1:5" x14ac:dyDescent="0.25">
      <c r="A19" s="36" t="s">
        <v>11</v>
      </c>
      <c r="B19" s="35">
        <f>B9/$B$3</f>
        <v>5.7582785113666837E-3</v>
      </c>
      <c r="C19" s="35">
        <f>C9/$C$3</f>
        <v>2.8911981321072884E-3</v>
      </c>
      <c r="D19" s="34">
        <f>D9/$D$3</f>
        <v>4.2599984936356108E-3</v>
      </c>
    </row>
    <row r="20" spans="1:5" x14ac:dyDescent="0.25">
      <c r="A20" s="33" t="s">
        <v>10</v>
      </c>
      <c r="B20" s="32">
        <f>B10/$B$3</f>
        <v>5.4238250745420984E-3</v>
      </c>
      <c r="C20" s="32">
        <f>C10/$C$3</f>
        <v>8.5900004323825722E-4</v>
      </c>
      <c r="D20" s="31">
        <f>D10/$D$3</f>
        <v>3.0383369737139415E-3</v>
      </c>
    </row>
    <row r="21" spans="1:5" x14ac:dyDescent="0.25">
      <c r="A21" s="30" t="s">
        <v>9</v>
      </c>
      <c r="B21" s="29">
        <f>B11/$B$3</f>
        <v>9.2889709246375442E-3</v>
      </c>
      <c r="C21" s="29">
        <f>C11/$C$3</f>
        <v>5.1972385166395227E-3</v>
      </c>
      <c r="D21" s="28">
        <f>D11/$D$3</f>
        <v>7.1507117571740601E-3</v>
      </c>
    </row>
    <row r="23" spans="1:5" x14ac:dyDescent="0.25">
      <c r="D23" s="10"/>
    </row>
  </sheetData>
  <mergeCells count="1">
    <mergeCell ref="D2:E2"/>
  </mergeCells>
  <pageMargins left="0.7" right="0.7" top="0.75" bottom="0.75" header="0.3" footer="0.3"/>
  <pageSetup paperSize="9" orientation="portrait" verticalDpi="0" r:id="rId1"/>
  <ignoredErrors>
    <ignoredError sqref="D7" formula="1"/>
  </ignoredErrors>
</worksheet>
</file>

<file path=docMetadata/LabelInfo.xml><?xml version="1.0" encoding="utf-8"?>
<clbl:labelList xmlns:clbl="http://schemas.microsoft.com/office/2020/mipLabelMetadata">
  <clbl:label id="{c8ed0d54-54d7-4498-9042-bf1d68447b7b}" enabled="1" method="Privileged" siteId="{7512341a-42c3-44bb-beee-e013048f124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RA longues carrières</vt:lpstr>
      <vt:lpstr>RA assurés handicapés</vt:lpstr>
      <vt:lpstr>Type avt droits directs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Z013107</dc:creator>
  <cp:lastModifiedBy>ARABI Samya</cp:lastModifiedBy>
  <dcterms:created xsi:type="dcterms:W3CDTF">2023-02-27T13:40:07Z</dcterms:created>
  <dcterms:modified xsi:type="dcterms:W3CDTF">2026-03-02T10:49:16Z</dcterms:modified>
</cp:coreProperties>
</file>