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N:\DSPR\PSN\Contenus Site Internet\1_Données statistiques_2_Pensions_5_Le minimum vieillesse\2025\"/>
    </mc:Choice>
  </mc:AlternateContent>
  <xr:revisionPtr revIDLastSave="0" documentId="13_ncr:1_{98966450-3C2B-48C7-B232-77AD12293F25}" xr6:coauthVersionLast="47" xr6:coauthVersionMax="47" xr10:uidLastSave="{00000000-0000-0000-0000-000000000000}"/>
  <bookViews>
    <workbookView xWindow="-110" yWindow="-110" windowWidth="19420" windowHeight="10300" xr2:uid="{F59C8FCB-0B23-4693-8D84-404EE0320283}"/>
  </bookViews>
  <sheets>
    <sheet name="MV et ASI" sheetId="1" r:id="rId1"/>
    <sheet name="Evolution nb prest. MV et ASI" sheetId="2" r:id="rId2"/>
    <sheet name="L814" sheetId="3" r:id="rId3"/>
  </sheets>
  <externalReferences>
    <externalReference r:id="rId4"/>
    <externalReference r:id="rId5"/>
    <externalReference r:id="rId6"/>
    <externalReference r:id="rId7"/>
    <externalReference r:id="rId8"/>
  </externalReferences>
  <definedNames>
    <definedName name="TitreDate">#REF!</definedName>
    <definedName name="TitreRégion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3" i="1" l="1"/>
  <c r="B28" i="3"/>
  <c r="C27" i="3"/>
  <c r="C28" i="3"/>
  <c r="B36" i="2"/>
  <c r="B35" i="2"/>
  <c r="F14" i="1" l="1"/>
  <c r="F13" i="1"/>
  <c r="E14" i="1"/>
  <c r="D14" i="1"/>
  <c r="D13" i="1"/>
  <c r="F11" i="1"/>
  <c r="E11" i="1"/>
  <c r="D11" i="1"/>
  <c r="F10" i="1"/>
  <c r="E10" i="1"/>
  <c r="D10" i="1"/>
  <c r="F8" i="1"/>
  <c r="E8" i="1"/>
  <c r="D8" i="1"/>
  <c r="F7" i="1"/>
  <c r="E7" i="1"/>
  <c r="D7" i="1"/>
  <c r="F5" i="1"/>
  <c r="E5" i="1"/>
  <c r="D5" i="1"/>
  <c r="F4" i="1"/>
  <c r="E4" i="1"/>
  <c r="D4" i="1"/>
  <c r="G4" i="1" s="1"/>
  <c r="C26" i="3"/>
  <c r="C25" i="3"/>
  <c r="C24" i="3"/>
  <c r="C23" i="3"/>
  <c r="C22" i="3"/>
  <c r="G13" i="1" l="1"/>
  <c r="G14" i="1"/>
  <c r="H14" i="1" s="1"/>
  <c r="G10" i="1"/>
  <c r="D12" i="1"/>
  <c r="G5" i="1"/>
  <c r="H5" i="1" s="1"/>
  <c r="E15" i="1"/>
  <c r="E9" i="1"/>
  <c r="F15" i="1"/>
  <c r="D9" i="1"/>
  <c r="D15" i="1"/>
  <c r="F12" i="1"/>
  <c r="F9" i="1"/>
  <c r="G7" i="1"/>
  <c r="H7" i="1" s="1"/>
  <c r="F6" i="1"/>
  <c r="E12" i="1"/>
  <c r="G11" i="1"/>
  <c r="H11" i="1" s="1"/>
  <c r="E6" i="1"/>
  <c r="H4" i="1"/>
  <c r="H10" i="1"/>
  <c r="G8" i="1"/>
  <c r="H8" i="1" s="1"/>
  <c r="D6" i="1"/>
  <c r="H13" i="1" l="1"/>
  <c r="G15" i="1"/>
  <c r="H15" i="1" s="1"/>
  <c r="G12" i="1"/>
  <c r="H12" i="1" s="1"/>
  <c r="G9" i="1"/>
  <c r="H9" i="1" s="1"/>
  <c r="G6" i="1"/>
  <c r="H6" i="1" s="1"/>
  <c r="C36" i="2" l="1"/>
  <c r="C35" i="2"/>
</calcChain>
</file>

<file path=xl/sharedStrings.xml><?xml version="1.0" encoding="utf-8"?>
<sst xmlns="http://schemas.openxmlformats.org/spreadsheetml/2006/main" count="50" uniqueCount="35">
  <si>
    <t>Ensemble des bénéficiaires</t>
  </si>
  <si>
    <t>a  - à titre personnel</t>
  </si>
  <si>
    <t>b - à titre de conjoint seul</t>
  </si>
  <si>
    <t>c - à titre personnel et conjoint</t>
  </si>
  <si>
    <t>Total
(a + b + c)</t>
  </si>
  <si>
    <t>Hommes</t>
  </si>
  <si>
    <t>Femmes</t>
  </si>
  <si>
    <t>Ensemble</t>
  </si>
  <si>
    <t>ASI</t>
  </si>
  <si>
    <t>Source : SNSP-TSTI.</t>
  </si>
  <si>
    <t>2019*</t>
  </si>
  <si>
    <t>Nombre de prestataires bénéficiaires d'un minimum vieillesse
ou Allocation supplémentaire d'invalidité</t>
  </si>
  <si>
    <t>Proportion parmi les retraités du régime général</t>
  </si>
  <si>
    <t>Aspa</t>
  </si>
  <si>
    <t>de l'allocation du minimum vieillesse
 ou de l'ASI (2)</t>
  </si>
  <si>
    <t>Allocations
supplémentaires
 L. 815-2/3</t>
  </si>
  <si>
    <t xml:space="preserve">Évolution du nombre de retraités bénéficiaires du minimum vieillesse ou de l’allocation supplémentaire d’invalidité
 au 31 décembre										</t>
  </si>
  <si>
    <t>Sources : SNSP et SNSP -TSTI.</t>
  </si>
  <si>
    <t>Champ : Retraités (de droit direct et/ou de droit dérivé) du régime général (hors outils de gestion de la Sécurité sociale pour les indépendants jusqu'à fin 2018) au 31/12 de chaque année.</t>
  </si>
  <si>
    <t>* Rupture de série à la suite de l'intégration du régime des travailleurs indépendants au régime général.</t>
  </si>
  <si>
    <t>(1) Sexe du retraité bénéficiaire de l'allocation servie à titre personnel et/ou conjoint à charge en complément de sa pension.</t>
  </si>
  <si>
    <t>Sources : SNSP et SNSP-TSTI.</t>
  </si>
  <si>
    <r>
      <t>Sexe</t>
    </r>
    <r>
      <rPr>
        <vertAlign val="superscript"/>
        <sz val="10"/>
        <color theme="1"/>
        <rFont val="Calibri"/>
        <family val="2"/>
        <scheme val="minor"/>
      </rPr>
      <t>(1)</t>
    </r>
  </si>
  <si>
    <t>Pensions servies avec une allocation du minimum vieillesse ou de l'ASI</t>
  </si>
  <si>
    <t>Champ : Retraités du régime général bénéficiant de l’ASI ou du Minimum Vieillesse</t>
  </si>
  <si>
    <t>(2) Le cumul de chaque allocation n'est pas égal à l'effectif ensemble car un retraité peut être bénéficiaire d'une allocation à titre personnel et d'une autre allocation à titre de conjoint à charge et dans ce cas il est compté 2 fois.</t>
  </si>
  <si>
    <t>Évolution du nombre de bénéficiaires de la majoration article L. 814-2
 au 31 décembre</t>
  </si>
  <si>
    <t>Au
31 décembre :</t>
  </si>
  <si>
    <t>Bénéficiaires de la majoration L. 814-2</t>
  </si>
  <si>
    <t>% d'évolution</t>
  </si>
  <si>
    <t>-</t>
  </si>
  <si>
    <t>Évolution du nombre de bénéficiaires
de la majoration article L. 814-2
 au 31 décembre</t>
  </si>
  <si>
    <t>Source : SNSP et SNSP-TSTI.</t>
  </si>
  <si>
    <t>Champ : Retraités (de droit direct et/ou de droit dérivé) du régime général (hors outils de gestion de la Sécurité sociale pour les indépendants jusqu'à fin 2018) bénéficiaires de la majoration L. 814-2 au 31/12 de chaque année.</t>
  </si>
  <si>
    <t>Nombre de pensions assorties du minimum vieillesse ou de l’ASI et nombre de bénéficiaires par type d’allocation au 31 décembre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</si>
</sst>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_-;\-* #,##0_-;_-* &quot;-&quot;??_-;_-@_-"/>
    <numFmt numFmtId="165" formatCode="0.0%"/>
    <numFmt numFmtId="166" formatCode="General;@*."/>
    <numFmt numFmtId="167" formatCode="#,##0&quot;  &quot;"/>
    <numFmt numFmtId="168" formatCode="&quot; &quot;0.0&quot; &quot;%&quot;  &quot;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9"/>
      <color rgb="FF005670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sz val="14"/>
      <color rgb="FF595959"/>
      <name val="Arial"/>
      <family val="2"/>
    </font>
    <font>
      <b/>
      <sz val="12"/>
      <color rgb="FF005670"/>
      <name val="Arial"/>
      <family val="2"/>
    </font>
    <font>
      <sz val="8"/>
      <name val="Arial"/>
      <family val="2"/>
    </font>
    <font>
      <sz val="10"/>
      <color rgb="FFFF0000"/>
      <name val="Arial"/>
      <family val="2"/>
    </font>
    <font>
      <sz val="10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Arial"/>
      <family val="2"/>
    </font>
    <font>
      <sz val="11"/>
      <name val="Calibri"/>
      <family val="2"/>
      <scheme val="minor"/>
    </font>
    <font>
      <i/>
      <sz val="10"/>
      <color rgb="FF005670"/>
      <name val="Arial"/>
      <family val="2"/>
    </font>
    <font>
      <sz val="11"/>
      <color rgb="FF00567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A9D08E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theme="4"/>
      </patternFill>
    </fill>
    <fill>
      <patternFill patternType="solid">
        <fgColor theme="9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0" borderId="0"/>
    <xf numFmtId="44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6" fontId="11" fillId="0" borderId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16" fillId="6" borderId="0" applyNumberFormat="0" applyBorder="0" applyAlignment="0" applyProtection="0"/>
  </cellStyleXfs>
  <cellXfs count="82">
    <xf numFmtId="0" fontId="0" fillId="0" borderId="0" xfId="0"/>
    <xf numFmtId="0" fontId="3" fillId="0" borderId="0" xfId="0" applyFont="1"/>
    <xf numFmtId="0" fontId="4" fillId="3" borderId="4" xfId="0" applyFont="1" applyFill="1" applyBorder="1" applyAlignment="1">
      <alignment horizontal="center" vertical="center" wrapText="1"/>
    </xf>
    <xf numFmtId="0" fontId="3" fillId="4" borderId="0" xfId="0" applyFont="1" applyFill="1"/>
    <xf numFmtId="0" fontId="5" fillId="4" borderId="6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3" fillId="5" borderId="4" xfId="0" applyFont="1" applyFill="1" applyBorder="1"/>
    <xf numFmtId="164" fontId="3" fillId="5" borderId="4" xfId="1" applyNumberFormat="1" applyFont="1" applyFill="1" applyBorder="1"/>
    <xf numFmtId="164" fontId="4" fillId="5" borderId="4" xfId="1" applyNumberFormat="1" applyFont="1" applyFill="1" applyBorder="1"/>
    <xf numFmtId="0" fontId="3" fillId="5" borderId="7" xfId="0" applyFont="1" applyFill="1" applyBorder="1"/>
    <xf numFmtId="164" fontId="3" fillId="5" borderId="7" xfId="1" applyNumberFormat="1" applyFont="1" applyFill="1" applyBorder="1"/>
    <xf numFmtId="164" fontId="4" fillId="5" borderId="7" xfId="1" applyNumberFormat="1" applyFont="1" applyFill="1" applyBorder="1"/>
    <xf numFmtId="0" fontId="4" fillId="5" borderId="6" xfId="0" applyFont="1" applyFill="1" applyBorder="1"/>
    <xf numFmtId="164" fontId="4" fillId="5" borderId="6" xfId="1" applyNumberFormat="1" applyFont="1" applyFill="1" applyBorder="1"/>
    <xf numFmtId="0" fontId="3" fillId="4" borderId="7" xfId="0" applyFont="1" applyFill="1" applyBorder="1"/>
    <xf numFmtId="164" fontId="3" fillId="4" borderId="7" xfId="1" applyNumberFormat="1" applyFont="1" applyFill="1" applyBorder="1"/>
    <xf numFmtId="164" fontId="4" fillId="4" borderId="7" xfId="1" applyNumberFormat="1" applyFont="1" applyFill="1" applyBorder="1"/>
    <xf numFmtId="0" fontId="4" fillId="4" borderId="7" xfId="0" applyFont="1" applyFill="1" applyBorder="1"/>
    <xf numFmtId="0" fontId="4" fillId="4" borderId="6" xfId="0" applyFont="1" applyFill="1" applyBorder="1"/>
    <xf numFmtId="164" fontId="4" fillId="4" borderId="6" xfId="1" applyNumberFormat="1" applyFont="1" applyFill="1" applyBorder="1"/>
    <xf numFmtId="0" fontId="7" fillId="0" borderId="0" xfId="0" applyFont="1" applyAlignment="1">
      <alignment horizontal="justify" vertical="center"/>
    </xf>
    <xf numFmtId="0" fontId="8" fillId="0" borderId="8" xfId="3" applyBorder="1"/>
    <xf numFmtId="0" fontId="8" fillId="0" borderId="8" xfId="3" applyBorder="1" applyAlignment="1">
      <alignment horizontal="center" vertical="center" wrapText="1"/>
    </xf>
    <xf numFmtId="0" fontId="8" fillId="0" borderId="0" xfId="3"/>
    <xf numFmtId="0" fontId="9" fillId="0" borderId="0" xfId="3" applyFont="1" applyAlignment="1">
      <alignment horizontal="center" vertical="center" readingOrder="1"/>
    </xf>
    <xf numFmtId="0" fontId="8" fillId="0" borderId="8" xfId="3" applyBorder="1" applyAlignment="1">
      <alignment horizontal="center"/>
    </xf>
    <xf numFmtId="3" fontId="8" fillId="0" borderId="8" xfId="3" applyNumberFormat="1" applyBorder="1"/>
    <xf numFmtId="165" fontId="8" fillId="0" borderId="8" xfId="3" applyNumberFormat="1" applyBorder="1"/>
    <xf numFmtId="0" fontId="4" fillId="3" borderId="6" xfId="0" applyFont="1" applyFill="1" applyBorder="1" applyAlignment="1">
      <alignment horizontal="center" vertical="center" wrapText="1"/>
    </xf>
    <xf numFmtId="165" fontId="8" fillId="0" borderId="0" xfId="2" applyNumberFormat="1" applyFont="1"/>
    <xf numFmtId="0" fontId="12" fillId="0" borderId="0" xfId="3" applyFont="1"/>
    <xf numFmtId="164" fontId="8" fillId="0" borderId="0" xfId="1" applyNumberFormat="1" applyFont="1"/>
    <xf numFmtId="164" fontId="13" fillId="5" borderId="4" xfId="1" applyNumberFormat="1" applyFont="1" applyFill="1" applyBorder="1"/>
    <xf numFmtId="164" fontId="13" fillId="5" borderId="7" xfId="1" applyNumberFormat="1" applyFont="1" applyFill="1" applyBorder="1"/>
    <xf numFmtId="164" fontId="15" fillId="5" borderId="6" xfId="1" applyNumberFormat="1" applyFont="1" applyFill="1" applyBorder="1"/>
    <xf numFmtId="164" fontId="13" fillId="4" borderId="7" xfId="1" applyNumberFormat="1" applyFont="1" applyFill="1" applyBorder="1"/>
    <xf numFmtId="164" fontId="15" fillId="4" borderId="7" xfId="1" applyNumberFormat="1" applyFont="1" applyFill="1" applyBorder="1"/>
    <xf numFmtId="164" fontId="13" fillId="5" borderId="4" xfId="1" applyNumberFormat="1" applyFont="1" applyFill="1" applyBorder="1" applyAlignment="1">
      <alignment horizontal="right"/>
    </xf>
    <xf numFmtId="164" fontId="13" fillId="5" borderId="7" xfId="1" applyNumberFormat="1" applyFont="1" applyFill="1" applyBorder="1" applyAlignment="1">
      <alignment horizontal="right"/>
    </xf>
    <xf numFmtId="164" fontId="15" fillId="5" borderId="6" xfId="1" applyNumberFormat="1" applyFont="1" applyFill="1" applyBorder="1" applyAlignment="1">
      <alignment horizontal="right"/>
    </xf>
    <xf numFmtId="0" fontId="17" fillId="0" borderId="0" xfId="0" applyFont="1" applyAlignment="1">
      <alignment horizontal="left" vertical="center" wrapText="1"/>
    </xf>
    <xf numFmtId="0" fontId="0" fillId="4" borderId="0" xfId="0" applyFill="1"/>
    <xf numFmtId="0" fontId="18" fillId="3" borderId="4" xfId="9" applyFont="1" applyFill="1" applyBorder="1" applyAlignment="1">
      <alignment horizontal="center" vertical="center" wrapText="1"/>
    </xf>
    <xf numFmtId="0" fontId="18" fillId="3" borderId="10" xfId="9" applyFont="1" applyFill="1" applyBorder="1" applyAlignment="1">
      <alignment horizontal="center" vertical="center" wrapText="1"/>
    </xf>
    <xf numFmtId="0" fontId="18" fillId="3" borderId="11" xfId="9" applyFont="1" applyFill="1" applyBorder="1" applyAlignment="1">
      <alignment horizontal="center" vertical="center" wrapText="1"/>
    </xf>
    <xf numFmtId="1" fontId="8" fillId="7" borderId="4" xfId="0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1" fontId="8" fillId="7" borderId="7" xfId="0" applyNumberFormat="1" applyFont="1" applyFill="1" applyBorder="1" applyAlignment="1">
      <alignment horizontal="center" vertical="center" wrapText="1"/>
    </xf>
    <xf numFmtId="168" fontId="8" fillId="4" borderId="12" xfId="2" applyNumberFormat="1" applyFont="1" applyFill="1" applyBorder="1" applyAlignment="1">
      <alignment vertical="center"/>
    </xf>
    <xf numFmtId="0" fontId="19" fillId="4" borderId="0" xfId="0" applyFont="1" applyFill="1" applyAlignment="1">
      <alignment vertical="center"/>
    </xf>
    <xf numFmtId="0" fontId="20" fillId="0" borderId="0" xfId="0" applyFont="1"/>
    <xf numFmtId="0" fontId="20" fillId="4" borderId="0" xfId="0" applyFont="1" applyFill="1"/>
    <xf numFmtId="1" fontId="8" fillId="7" borderId="6" xfId="0" applyNumberFormat="1" applyFont="1" applyFill="1" applyBorder="1" applyAlignment="1">
      <alignment horizontal="center" vertical="center" wrapText="1"/>
    </xf>
    <xf numFmtId="167" fontId="8" fillId="4" borderId="9" xfId="0" applyNumberFormat="1" applyFont="1" applyFill="1" applyBorder="1" applyAlignment="1">
      <alignment vertical="center"/>
    </xf>
    <xf numFmtId="168" fontId="8" fillId="4" borderId="13" xfId="2" applyNumberFormat="1" applyFont="1" applyFill="1" applyBorder="1" applyAlignment="1">
      <alignment vertical="center"/>
    </xf>
    <xf numFmtId="0" fontId="19" fillId="0" borderId="0" xfId="0" applyFont="1" applyAlignment="1">
      <alignment horizontal="left" vertical="top" wrapText="1"/>
    </xf>
    <xf numFmtId="0" fontId="0" fillId="0" borderId="0" xfId="0" applyAlignment="1">
      <alignment vertical="center"/>
    </xf>
    <xf numFmtId="0" fontId="19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4" borderId="0" xfId="0" applyFont="1" applyFill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wrapText="1"/>
    </xf>
    <xf numFmtId="0" fontId="3" fillId="3" borderId="2" xfId="0" applyFont="1" applyFill="1" applyBorder="1" applyAlignment="1">
      <alignment horizontal="center" wrapText="1"/>
    </xf>
    <xf numFmtId="0" fontId="3" fillId="3" borderId="3" xfId="0" applyFont="1" applyFill="1" applyBorder="1" applyAlignment="1">
      <alignment horizontal="center" wrapText="1"/>
    </xf>
    <xf numFmtId="0" fontId="3" fillId="5" borderId="4" xfId="0" applyFont="1" applyFill="1" applyBorder="1" applyAlignment="1">
      <alignment horizontal="center" vertical="center" wrapText="1"/>
    </xf>
    <xf numFmtId="0" fontId="3" fillId="5" borderId="8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9" fillId="0" borderId="0" xfId="0" applyFont="1" applyAlignment="1">
      <alignment horizontal="left" vertical="top" wrapText="1"/>
    </xf>
    <xf numFmtId="0" fontId="19" fillId="0" borderId="0" xfId="0" applyFont="1" applyAlignment="1">
      <alignment horizontal="left" wrapText="1"/>
    </xf>
    <xf numFmtId="167" fontId="8" fillId="4" borderId="2" xfId="0" applyNumberFormat="1" applyFont="1" applyFill="1" applyBorder="1" applyAlignment="1">
      <alignment vertical="center"/>
    </xf>
    <xf numFmtId="0" fontId="8" fillId="4" borderId="3" xfId="0" quotePrefix="1" applyFont="1" applyFill="1" applyBorder="1" applyAlignment="1">
      <alignment horizontal="center" vertical="center" wrapText="1"/>
    </xf>
    <xf numFmtId="167" fontId="8" fillId="4" borderId="0" xfId="0" applyNumberFormat="1" applyFont="1" applyFill="1" applyBorder="1" applyAlignment="1">
      <alignment vertical="center"/>
    </xf>
  </cellXfs>
  <cellStyles count="10">
    <cellStyle name="Accent1" xfId="9" builtinId="29"/>
    <cellStyle name="Milliers" xfId="1" builtinId="3"/>
    <cellStyle name="Milliers 2" xfId="7" xr:uid="{408B6906-53DF-4B95-9650-7CFF243C56D9}"/>
    <cellStyle name="Monétaire 2" xfId="4" xr:uid="{88AD3486-20C8-46A2-BC23-44D19B042BC4}"/>
    <cellStyle name="Monétaire 2 2" xfId="8" xr:uid="{FD69B063-6736-4FCE-A0D5-37AD2CE372EA}"/>
    <cellStyle name="Normal" xfId="0" builtinId="0"/>
    <cellStyle name="Normal 2" xfId="3" xr:uid="{CCAB3841-7A38-4DBB-8A7B-90CC533C92B0}"/>
    <cellStyle name="Pourcentage" xfId="2" builtinId="5"/>
    <cellStyle name="Pourcentage 3" xfId="5" xr:uid="{D71DA861-E0C0-43E4-9840-449B1C99DEDA}"/>
    <cellStyle name="Texte" xfId="6" xr:uid="{E15598CD-E547-40EF-BD09-E121A0AF4F1C}"/>
  </cellStyles>
  <dxfs count="0"/>
  <tableStyles count="0" defaultTableStyle="TableStyleMedium2" defaultPivotStyle="PivotStyleLight16"/>
  <colors>
    <mruColors>
      <color rgb="FF00567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2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'Evolution nb prest. MV et ASI'!$B$2</c:f>
              <c:strCache>
                <c:ptCount val="1"/>
                <c:pt idx="0">
                  <c:v>Nombre de prestataires bénéficiaires d'un minimum vieillesse
ou Allocation supplémentaire d'invalidité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('Evolution nb prest. MV et ASI'!$A$12:$A$28,'Evolution nb prest. MV et ASI'!$A$30:$A$32,'Evolution nb prest. MV et ASI'!$A$33:$A$36)</c:f>
              <c:strCache>
                <c:ptCount val="24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2019*</c:v>
                </c:pt>
                <c:pt idx="17">
                  <c:v>2019*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  <c:pt idx="21">
                  <c:v>2023</c:v>
                </c:pt>
                <c:pt idx="22">
                  <c:v>2024</c:v>
                </c:pt>
                <c:pt idx="23">
                  <c:v>2025</c:v>
                </c:pt>
              </c:strCache>
            </c:strRef>
          </c:cat>
          <c:val>
            <c:numRef>
              <c:f>('Evolution nb prest. MV et ASI'!$B$12:$B$28,'Evolution nb prest. MV et ASI'!$B$30:$B$33,'Evolution nb prest. MV et ASI'!$B$34:$B$36)</c:f>
              <c:numCache>
                <c:formatCode>#,##0</c:formatCode>
                <c:ptCount val="24"/>
                <c:pt idx="0">
                  <c:v>414455</c:v>
                </c:pt>
                <c:pt idx="1">
                  <c:v>410173</c:v>
                </c:pt>
                <c:pt idx="2">
                  <c:v>410608</c:v>
                </c:pt>
                <c:pt idx="3">
                  <c:v>409155</c:v>
                </c:pt>
                <c:pt idx="4">
                  <c:v>407255</c:v>
                </c:pt>
                <c:pt idx="5">
                  <c:v>406671</c:v>
                </c:pt>
                <c:pt idx="6">
                  <c:v>418441</c:v>
                </c:pt>
                <c:pt idx="7">
                  <c:v>421805</c:v>
                </c:pt>
                <c:pt idx="8">
                  <c:v>421970</c:v>
                </c:pt>
                <c:pt idx="9">
                  <c:v>418782</c:v>
                </c:pt>
                <c:pt idx="10">
                  <c:v>418805</c:v>
                </c:pt>
                <c:pt idx="11">
                  <c:v>422823</c:v>
                </c:pt>
                <c:pt idx="12">
                  <c:v>428571</c:v>
                </c:pt>
                <c:pt idx="13">
                  <c:v>431009</c:v>
                </c:pt>
                <c:pt idx="14">
                  <c:v>434295</c:v>
                </c:pt>
                <c:pt idx="15">
                  <c:v>454085</c:v>
                </c:pt>
                <c:pt idx="16">
                  <c:v>486848</c:v>
                </c:pt>
                <c:pt idx="17">
                  <c:v>496561</c:v>
                </c:pt>
                <c:pt idx="18">
                  <c:v>532350</c:v>
                </c:pt>
                <c:pt idx="19">
                  <c:v>553562</c:v>
                </c:pt>
                <c:pt idx="20">
                  <c:v>581102</c:v>
                </c:pt>
                <c:pt idx="21">
                  <c:v>612146</c:v>
                </c:pt>
                <c:pt idx="22">
                  <c:v>641160</c:v>
                </c:pt>
                <c:pt idx="23">
                  <c:v>671576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2B-40F2-B259-926601B45D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45238432"/>
        <c:axId val="545241384"/>
      </c:barChart>
      <c:lineChart>
        <c:grouping val="standard"/>
        <c:varyColors val="0"/>
        <c:ser>
          <c:idx val="1"/>
          <c:order val="1"/>
          <c:tx>
            <c:strRef>
              <c:f>'Evolution nb prest. MV et ASI'!$C$2</c:f>
              <c:strCache>
                <c:ptCount val="1"/>
                <c:pt idx="0">
                  <c:v>Proportion parmi les retraités du régime général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dLbls>
            <c:dLbl>
              <c:idx val="14"/>
              <c:layout>
                <c:manualLayout>
                  <c:x val="-4.6322318087898669E-2"/>
                  <c:y val="-0.1386563382708055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093-4622-8167-8EF1967E6D29}"/>
                </c:ext>
              </c:extLst>
            </c:dLbl>
            <c:dLbl>
              <c:idx val="23"/>
              <c:layout>
                <c:manualLayout>
                  <c:x val="-0.10638297872340426"/>
                  <c:y val="-3.39494530365899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E0D-443C-86C4-16A1DC952EBA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('Evolution nb prest. MV et ASI'!$A$12:$A$28,'Evolution nb prest. MV et ASI'!$A$30:$A$36)</c:f>
              <c:strCache>
                <c:ptCount val="24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2019*</c:v>
                </c:pt>
                <c:pt idx="17">
                  <c:v>2019*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  <c:pt idx="21">
                  <c:v>2023</c:v>
                </c:pt>
                <c:pt idx="22">
                  <c:v>2024</c:v>
                </c:pt>
                <c:pt idx="23">
                  <c:v>2025</c:v>
                </c:pt>
              </c:strCache>
            </c:strRef>
          </c:cat>
          <c:val>
            <c:numRef>
              <c:f>('Evolution nb prest. MV et ASI'!$C$12:$C$28,'Evolution nb prest. MV et ASI'!$C$30:$C$36)</c:f>
              <c:numCache>
                <c:formatCode>0.0%</c:formatCode>
                <c:ptCount val="24"/>
                <c:pt idx="0">
                  <c:v>3.9809252156032329E-2</c:v>
                </c:pt>
                <c:pt idx="1">
                  <c:v>3.8164844273091435E-2</c:v>
                </c:pt>
                <c:pt idx="2">
                  <c:v>3.7118187756515944E-2</c:v>
                </c:pt>
                <c:pt idx="3">
                  <c:v>3.5738215507846373E-2</c:v>
                </c:pt>
                <c:pt idx="4">
                  <c:v>3.4359241134538761E-2</c:v>
                </c:pt>
                <c:pt idx="5">
                  <c:v>3.3224019304801337E-2</c:v>
                </c:pt>
                <c:pt idx="6">
                  <c:v>3.3329905617267279E-2</c:v>
                </c:pt>
                <c:pt idx="7">
                  <c:v>3.2736543949802702E-2</c:v>
                </c:pt>
                <c:pt idx="8">
                  <c:v>3.220636374300883E-2</c:v>
                </c:pt>
                <c:pt idx="9">
                  <c:v>3.1641832905505478E-2</c:v>
                </c:pt>
                <c:pt idx="10">
                  <c:v>3.1024704570629658E-2</c:v>
                </c:pt>
                <c:pt idx="11">
                  <c:v>3.089289341362516E-2</c:v>
                </c:pt>
                <c:pt idx="12">
                  <c:v>3.0932962593844517E-2</c:v>
                </c:pt>
                <c:pt idx="13">
                  <c:v>3.0732272733171438E-2</c:v>
                </c:pt>
                <c:pt idx="14">
                  <c:v>3.071494435389455E-2</c:v>
                </c:pt>
                <c:pt idx="15">
                  <c:v>3.163821850252431E-2</c:v>
                </c:pt>
                <c:pt idx="16">
                  <c:v>3.3479345184366495E-2</c:v>
                </c:pt>
                <c:pt idx="17">
                  <c:v>3.3691284867067725E-2</c:v>
                </c:pt>
                <c:pt idx="18">
                  <c:v>3.6036353016211851E-2</c:v>
                </c:pt>
                <c:pt idx="19">
                  <c:v>3.7114975130601795E-2</c:v>
                </c:pt>
                <c:pt idx="20">
                  <c:v>3.9E-2</c:v>
                </c:pt>
                <c:pt idx="21">
                  <c:v>4.0189775214810396E-2</c:v>
                </c:pt>
                <c:pt idx="22">
                  <c:v>4.166347445538926E-2</c:v>
                </c:pt>
                <c:pt idx="23">
                  <c:v>4.3639948719278336E-2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2B-40F2-B259-926601B45D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2386496"/>
        <c:axId val="498465376"/>
      </c:lineChart>
      <c:catAx>
        <c:axId val="545238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45241384"/>
        <c:crosses val="autoZero"/>
        <c:auto val="1"/>
        <c:lblAlgn val="ctr"/>
        <c:lblOffset val="100"/>
        <c:noMultiLvlLbl val="0"/>
      </c:catAx>
      <c:valAx>
        <c:axId val="545241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45238432"/>
        <c:crosses val="autoZero"/>
        <c:crossBetween val="between"/>
      </c:valAx>
      <c:valAx>
        <c:axId val="498465376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42386496"/>
        <c:crosses val="max"/>
        <c:crossBetween val="between"/>
      </c:valAx>
      <c:catAx>
        <c:axId val="5423864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9846537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1833143777211116"/>
          <c:y val="0.80994793202554527"/>
          <c:w val="0.80674199544685565"/>
          <c:h val="0.1714196848926584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'L814'!$B$2</c:f>
              <c:strCache>
                <c:ptCount val="1"/>
                <c:pt idx="0">
                  <c:v>Bénéficiaires de la majoration L. 814-2</c:v>
                </c:pt>
              </c:strCache>
            </c:strRef>
          </c:tx>
          <c:spPr>
            <a:ln w="28575" cap="rnd">
              <a:solidFill>
                <a:srgbClr val="52AE32"/>
              </a:solidFill>
              <a:round/>
            </a:ln>
            <a:effectLst/>
          </c:spPr>
          <c:marker>
            <c:symbol val="none"/>
          </c:marker>
          <c:cat>
            <c:numRef>
              <c:f>'L814'!$A$3:$A$28</c:f>
              <c:numCache>
                <c:formatCode>0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'L814'!$B$3:$B$28</c:f>
              <c:numCache>
                <c:formatCode>#\ ##0"  "</c:formatCode>
                <c:ptCount val="26"/>
                <c:pt idx="0">
                  <c:v>273298</c:v>
                </c:pt>
                <c:pt idx="1">
                  <c:v>298548</c:v>
                </c:pt>
                <c:pt idx="2">
                  <c:v>316901</c:v>
                </c:pt>
                <c:pt idx="3">
                  <c:v>335379</c:v>
                </c:pt>
                <c:pt idx="4">
                  <c:v>351812</c:v>
                </c:pt>
                <c:pt idx="5">
                  <c:v>370635</c:v>
                </c:pt>
                <c:pt idx="6">
                  <c:v>373167</c:v>
                </c:pt>
                <c:pt idx="7">
                  <c:v>356431</c:v>
                </c:pt>
                <c:pt idx="8">
                  <c:v>336616</c:v>
                </c:pt>
                <c:pt idx="9">
                  <c:v>320999</c:v>
                </c:pt>
                <c:pt idx="10">
                  <c:v>303601</c:v>
                </c:pt>
                <c:pt idx="11">
                  <c:v>282601</c:v>
                </c:pt>
                <c:pt idx="12">
                  <c:v>264381</c:v>
                </c:pt>
                <c:pt idx="13">
                  <c:v>246242</c:v>
                </c:pt>
                <c:pt idx="14">
                  <c:v>224217</c:v>
                </c:pt>
                <c:pt idx="15">
                  <c:v>208900</c:v>
                </c:pt>
                <c:pt idx="16">
                  <c:v>192864</c:v>
                </c:pt>
                <c:pt idx="17">
                  <c:v>164976</c:v>
                </c:pt>
                <c:pt idx="18">
                  <c:v>160381</c:v>
                </c:pt>
                <c:pt idx="19">
                  <c:v>149965</c:v>
                </c:pt>
                <c:pt idx="20">
                  <c:v>127709</c:v>
                </c:pt>
                <c:pt idx="21">
                  <c:v>110882</c:v>
                </c:pt>
                <c:pt idx="22">
                  <c:v>97007</c:v>
                </c:pt>
                <c:pt idx="23">
                  <c:v>85743</c:v>
                </c:pt>
                <c:pt idx="24">
                  <c:v>75226</c:v>
                </c:pt>
                <c:pt idx="25">
                  <c:v>64476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9FE-46D7-B725-8031F79DAE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6155560"/>
        <c:axId val="456152608"/>
      </c:lineChart>
      <c:catAx>
        <c:axId val="456155560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56152608"/>
        <c:crosses val="autoZero"/>
        <c:auto val="1"/>
        <c:lblAlgn val="ctr"/>
        <c:lblOffset val="100"/>
        <c:noMultiLvlLbl val="0"/>
      </c:catAx>
      <c:valAx>
        <c:axId val="456152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561555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735330</xdr:colOff>
      <xdr:row>1</xdr:row>
      <xdr:rowOff>100965</xdr:rowOff>
    </xdr:from>
    <xdr:to>
      <xdr:col>10</xdr:col>
      <xdr:colOff>668020</xdr:colOff>
      <xdr:row>15</xdr:row>
      <xdr:rowOff>70485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27AF5BEC-E74F-46AD-8ADD-01D4581B69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5</xdr:row>
      <xdr:rowOff>28575</xdr:rowOff>
    </xdr:from>
    <xdr:to>
      <xdr:col>10</xdr:col>
      <xdr:colOff>624840</xdr:colOff>
      <xdr:row>19</xdr:row>
      <xdr:rowOff>110490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885E377A-D63C-4689-A1C6-15BB1EEF08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SPR/PSN/Fiches%20sur%20les%20principaux%20chiffres%20du%20RG/Fiche%20TI%20et%20TS/2025/Sources/F17B_TSTI_STOCK_Principaux%20chiffres%2020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SPR/PSN/LABELLISATION%20DES%20S&#201;RIES%20STATISTIQUES/STOCK/2025/S&#233;ries-labellis&#233;es-2025-Stock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N:\DSPR\PSN\Fiches%20sur%20les%20principaux%20chiffres%20du%20RG\Fiche%20TI%20et%20TS\2024\Sources\F17B_TSTI_STOCK_Principaux%20chiffres%202024.xlsx" TargetMode="External"/><Relationship Id="rId1" Type="http://schemas.openxmlformats.org/officeDocument/2006/relationships/externalLinkPath" Target="/DSPR/PSN/Fiches%20sur%20les%20principaux%20chiffres%20du%20RG/Fiche%20TI%20et%20TS/2024/Sources/F17B_TSTI_STOCK_Principaux%20chiffres%202024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N:\DSPR\PSN\LABELLISATION%20DES%20S&#201;RIES%20STATISTIQUES\STOCK\2025\S&#233;ries%20labellis&#233;es%202025%20Stock.xlsx" TargetMode="External"/><Relationship Id="rId1" Type="http://schemas.openxmlformats.org/officeDocument/2006/relationships/externalLinkPath" Target="/DSPR/PSN/LABELLISATION%20DES%20S&#201;RIES%20STATISTIQUES/STOCK/2025/S&#233;ries%20labellis&#233;es%202025%20Stock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SPR/PSN/LABELLISATION%20DES%20S&#201;RIES%20STATISTIQUES/STOCK/2025/S&#233;ries-labellis&#233;es-2024-Stoc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mmentaires"/>
      <sheetName val="Effectifs DP_DD"/>
      <sheetName val="Pyramide des âges"/>
      <sheetName val="Compléments de pension"/>
      <sheetName val="Montants"/>
      <sheetName val="Prélèvements sociaux"/>
    </sheetNames>
    <sheetDataSet>
      <sheetData sheetId="0"/>
      <sheetData sheetId="1"/>
      <sheetData sheetId="2"/>
      <sheetData sheetId="3">
        <row r="25">
          <cell r="C25">
            <v>26271</v>
          </cell>
          <cell r="D25">
            <v>44478</v>
          </cell>
        </row>
        <row r="26">
          <cell r="C26">
            <v>45</v>
          </cell>
          <cell r="D26">
            <v>4</v>
          </cell>
        </row>
        <row r="27">
          <cell r="C27">
            <v>260</v>
          </cell>
          <cell r="D27">
            <v>43</v>
          </cell>
        </row>
        <row r="30">
          <cell r="C30">
            <v>265964</v>
          </cell>
          <cell r="D30">
            <v>333177</v>
          </cell>
        </row>
        <row r="31">
          <cell r="C31">
            <v>96</v>
          </cell>
          <cell r="D31">
            <v>23</v>
          </cell>
        </row>
        <row r="32">
          <cell r="C32">
            <v>151</v>
          </cell>
          <cell r="D32">
            <v>54</v>
          </cell>
        </row>
        <row r="35">
          <cell r="C35">
            <v>74</v>
          </cell>
          <cell r="D35">
            <v>443</v>
          </cell>
        </row>
        <row r="36">
          <cell r="C36">
            <v>1</v>
          </cell>
          <cell r="D36">
            <v>1</v>
          </cell>
        </row>
        <row r="37">
          <cell r="C37" t="str">
            <v>0</v>
          </cell>
          <cell r="D37" t="str">
            <v>0</v>
          </cell>
        </row>
      </sheetData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scriptif"/>
      <sheetName val="Retraités en paiement"/>
      <sheetName val="Âges moyens"/>
      <sheetName val="Montants globaux des pensions"/>
      <sheetName val="Montants droit direct"/>
      <sheetName val="Bénéficiaires d'un droit dérivé"/>
      <sheetName val="Montants droit dérivé"/>
      <sheetName val="Pensions portées au minimum"/>
      <sheetName val="Compléments de pension"/>
      <sheetName val="Minimum Vieilless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9">
          <cell r="AC9">
            <v>292246</v>
          </cell>
        </row>
        <row r="11">
          <cell r="AC11">
            <v>464</v>
          </cell>
        </row>
        <row r="13">
          <cell r="AC13">
            <v>378082</v>
          </cell>
        </row>
        <row r="14">
          <cell r="AC14">
            <v>19</v>
          </cell>
        </row>
        <row r="15">
          <cell r="AC15">
            <v>106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mmentaires"/>
      <sheetName val="Effectifs DP_DD"/>
      <sheetName val="Pyramide des âges"/>
      <sheetName val="Compléments de pension"/>
      <sheetName val="Montants"/>
      <sheetName val="Prélèvements sociaux"/>
    </sheetNames>
    <sheetDataSet>
      <sheetData sheetId="0"/>
      <sheetData sheetId="1">
        <row r="19">
          <cell r="F19">
            <v>15389019</v>
          </cell>
        </row>
      </sheetData>
      <sheetData sheetId="2"/>
      <sheetData sheetId="3">
        <row r="25">
          <cell r="C25">
            <v>30402</v>
          </cell>
        </row>
      </sheetData>
      <sheetData sheetId="4">
        <row r="8">
          <cell r="C8">
            <v>978.16709614919898</v>
          </cell>
        </row>
      </sheetData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escriptif"/>
      <sheetName val="Retraités en paiement"/>
      <sheetName val="Âges moyens"/>
      <sheetName val="Montants globaux des pensions"/>
      <sheetName val="Montants droit direct"/>
      <sheetName val="Bénéficiaires d'un droit dérivé"/>
      <sheetName val="Montants droit dérivé"/>
      <sheetName val="Pensions portées au minimum"/>
      <sheetName val="Compléments de pension"/>
      <sheetName val="Minimum Vieilless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32">
          <cell r="AC32">
            <v>64476</v>
          </cell>
        </row>
      </sheetData>
      <sheetData sheetId="9">
        <row r="20">
          <cell r="AB20">
            <v>641160</v>
          </cell>
          <cell r="AC20">
            <v>671576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scriptif"/>
      <sheetName val="Retraités en paiement"/>
      <sheetName val="Âges moyens"/>
      <sheetName val="Montants globaux des pensions"/>
      <sheetName val="Montants droit direct"/>
      <sheetName val="Bénéficiaires d'un droit dérivé"/>
      <sheetName val="Montants droit dérivé"/>
      <sheetName val="Pensions portées au minimum"/>
      <sheetName val="Compléments de pension"/>
      <sheetName val="Minimum Vieilless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0">
          <cell r="AC10">
            <v>89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DB9C00-36F6-4B05-9C44-827D9F5F67A2}">
  <dimension ref="B1:H21"/>
  <sheetViews>
    <sheetView showGridLines="0" tabSelected="1" topLeftCell="B2" workbookViewId="0">
      <selection activeCell="B2" sqref="B2:H15"/>
    </sheetView>
  </sheetViews>
  <sheetFormatPr baseColWidth="10" defaultColWidth="11.42578125" defaultRowHeight="12.75" x14ac:dyDescent="0.2"/>
  <cols>
    <col min="1" max="1" width="31.85546875" style="1" customWidth="1"/>
    <col min="2" max="2" width="14.7109375" style="1" customWidth="1"/>
    <col min="3" max="3" width="8.140625" style="1" customWidth="1"/>
    <col min="4" max="4" width="10.140625" style="1" customWidth="1"/>
    <col min="5" max="5" width="10.5703125" style="1" customWidth="1"/>
    <col min="6" max="6" width="9.85546875" style="1" customWidth="1"/>
    <col min="7" max="7" width="9.28515625" style="1" customWidth="1"/>
    <col min="8" max="8" width="12.42578125" style="1" customWidth="1"/>
    <col min="9" max="16384" width="11.42578125" style="1"/>
  </cols>
  <sheetData>
    <row r="1" spans="2:8" ht="36.75" customHeight="1" x14ac:dyDescent="0.2">
      <c r="B1" s="58" t="s">
        <v>34</v>
      </c>
      <c r="C1" s="58"/>
      <c r="D1" s="58"/>
      <c r="E1" s="58"/>
      <c r="F1" s="58"/>
      <c r="G1" s="58"/>
      <c r="H1" s="58"/>
    </row>
    <row r="2" spans="2:8" ht="24" customHeight="1" x14ac:dyDescent="0.2">
      <c r="C2" s="61" t="s">
        <v>22</v>
      </c>
      <c r="D2" s="63" t="s">
        <v>23</v>
      </c>
      <c r="E2" s="64"/>
      <c r="F2" s="64"/>
      <c r="G2" s="65"/>
      <c r="H2" s="2" t="s">
        <v>0</v>
      </c>
    </row>
    <row r="3" spans="2:8" ht="51" customHeight="1" x14ac:dyDescent="0.2">
      <c r="B3" s="3"/>
      <c r="C3" s="62"/>
      <c r="D3" s="4" t="s">
        <v>1</v>
      </c>
      <c r="E3" s="4" t="s">
        <v>2</v>
      </c>
      <c r="F3" s="4" t="s">
        <v>3</v>
      </c>
      <c r="G3" s="5" t="s">
        <v>4</v>
      </c>
      <c r="H3" s="28" t="s">
        <v>14</v>
      </c>
    </row>
    <row r="4" spans="2:8" ht="12.75" customHeight="1" x14ac:dyDescent="0.2">
      <c r="B4" s="66" t="s">
        <v>15</v>
      </c>
      <c r="C4" s="6" t="s">
        <v>5</v>
      </c>
      <c r="D4" s="7">
        <f>'[1]Compléments de pension'!$C$25</f>
        <v>26271</v>
      </c>
      <c r="E4" s="7">
        <f>'[1]Compléments de pension'!$C$26</f>
        <v>45</v>
      </c>
      <c r="F4" s="32">
        <f>'[1]Compléments de pension'!$C$27</f>
        <v>260</v>
      </c>
      <c r="G4" s="8">
        <f>SUM(D4:F4)</f>
        <v>26576</v>
      </c>
      <c r="H4" s="8">
        <f>G4+F4</f>
        <v>26836</v>
      </c>
    </row>
    <row r="5" spans="2:8" x14ac:dyDescent="0.2">
      <c r="B5" s="66"/>
      <c r="C5" s="9" t="s">
        <v>6</v>
      </c>
      <c r="D5" s="10">
        <f>'[1]Compléments de pension'!$D$25</f>
        <v>44478</v>
      </c>
      <c r="E5" s="10">
        <f>'[1]Compléments de pension'!$D$26</f>
        <v>4</v>
      </c>
      <c r="F5" s="33">
        <f>'[1]Compléments de pension'!$D$27</f>
        <v>43</v>
      </c>
      <c r="G5" s="11">
        <f t="shared" ref="G5:G12" si="0">SUM(D5:F5)</f>
        <v>44525</v>
      </c>
      <c r="H5" s="11">
        <f t="shared" ref="H5:H12" si="1">G5+F5</f>
        <v>44568</v>
      </c>
    </row>
    <row r="6" spans="2:8" x14ac:dyDescent="0.2">
      <c r="B6" s="67"/>
      <c r="C6" s="12" t="s">
        <v>7</v>
      </c>
      <c r="D6" s="13">
        <f>SUM(D4:D5)</f>
        <v>70749</v>
      </c>
      <c r="E6" s="13">
        <f t="shared" ref="E6:F6" si="2">SUM(E4:E5)</f>
        <v>49</v>
      </c>
      <c r="F6" s="34">
        <f t="shared" si="2"/>
        <v>303</v>
      </c>
      <c r="G6" s="13">
        <f t="shared" si="0"/>
        <v>71101</v>
      </c>
      <c r="H6" s="13">
        <f t="shared" si="1"/>
        <v>71404</v>
      </c>
    </row>
    <row r="7" spans="2:8" x14ac:dyDescent="0.2">
      <c r="B7" s="68" t="s">
        <v>13</v>
      </c>
      <c r="C7" s="14" t="s">
        <v>5</v>
      </c>
      <c r="D7" s="15">
        <f>'[1]Compléments de pension'!$C$30</f>
        <v>265964</v>
      </c>
      <c r="E7" s="15">
        <f>'[1]Compléments de pension'!$C$31</f>
        <v>96</v>
      </c>
      <c r="F7" s="35">
        <f>'[1]Compléments de pension'!$C$32</f>
        <v>151</v>
      </c>
      <c r="G7" s="16">
        <f t="shared" si="0"/>
        <v>266211</v>
      </c>
      <c r="H7" s="16">
        <f t="shared" si="1"/>
        <v>266362</v>
      </c>
    </row>
    <row r="8" spans="2:8" x14ac:dyDescent="0.2">
      <c r="B8" s="69"/>
      <c r="C8" s="14" t="s">
        <v>6</v>
      </c>
      <c r="D8" s="15">
        <f>'[1]Compléments de pension'!$D$30</f>
        <v>333177</v>
      </c>
      <c r="E8" s="15">
        <f>'[1]Compléments de pension'!$D$31</f>
        <v>23</v>
      </c>
      <c r="F8" s="35">
        <f>'[1]Compléments de pension'!$D$32</f>
        <v>54</v>
      </c>
      <c r="G8" s="16">
        <f t="shared" si="0"/>
        <v>333254</v>
      </c>
      <c r="H8" s="16">
        <f t="shared" si="1"/>
        <v>333308</v>
      </c>
    </row>
    <row r="9" spans="2:8" x14ac:dyDescent="0.2">
      <c r="B9" s="69"/>
      <c r="C9" s="17" t="s">
        <v>7</v>
      </c>
      <c r="D9" s="16">
        <f>SUM(D7:D8)</f>
        <v>599141</v>
      </c>
      <c r="E9" s="16">
        <f t="shared" ref="E9:F9" si="3">SUM(E7:E8)</f>
        <v>119</v>
      </c>
      <c r="F9" s="36">
        <f t="shared" si="3"/>
        <v>205</v>
      </c>
      <c r="G9" s="16">
        <f t="shared" si="0"/>
        <v>599465</v>
      </c>
      <c r="H9" s="16">
        <f t="shared" si="1"/>
        <v>599670</v>
      </c>
    </row>
    <row r="10" spans="2:8" x14ac:dyDescent="0.2">
      <c r="B10" s="66" t="s">
        <v>8</v>
      </c>
      <c r="C10" s="6" t="s">
        <v>5</v>
      </c>
      <c r="D10" s="7">
        <f>'[1]Compléments de pension'!$C$35</f>
        <v>74</v>
      </c>
      <c r="E10" s="7">
        <f>'[1]Compléments de pension'!$C$36</f>
        <v>1</v>
      </c>
      <c r="F10" s="37" t="str">
        <f>'[1]Compléments de pension'!$C$37</f>
        <v>0</v>
      </c>
      <c r="G10" s="8">
        <f>SUM(D10:F10)</f>
        <v>75</v>
      </c>
      <c r="H10" s="8">
        <f t="shared" si="1"/>
        <v>75</v>
      </c>
    </row>
    <row r="11" spans="2:8" x14ac:dyDescent="0.2">
      <c r="B11" s="66"/>
      <c r="C11" s="9" t="s">
        <v>6</v>
      </c>
      <c r="D11" s="10">
        <f>'[1]Compléments de pension'!$D$35</f>
        <v>443</v>
      </c>
      <c r="E11" s="10">
        <f>'[1]Compléments de pension'!$D$36</f>
        <v>1</v>
      </c>
      <c r="F11" s="38" t="str">
        <f>'[1]Compléments de pension'!$D$37</f>
        <v>0</v>
      </c>
      <c r="G11" s="11">
        <f t="shared" si="0"/>
        <v>444</v>
      </c>
      <c r="H11" s="11">
        <f t="shared" si="1"/>
        <v>444</v>
      </c>
    </row>
    <row r="12" spans="2:8" x14ac:dyDescent="0.2">
      <c r="B12" s="67"/>
      <c r="C12" s="12" t="s">
        <v>7</v>
      </c>
      <c r="D12" s="13">
        <f>SUM(D10:D11)</f>
        <v>517</v>
      </c>
      <c r="E12" s="13">
        <f>SUM(E10:E11)</f>
        <v>2</v>
      </c>
      <c r="F12" s="39">
        <f t="shared" ref="F12" si="4">SUM(F10:F11)</f>
        <v>0</v>
      </c>
      <c r="G12" s="13">
        <f t="shared" si="0"/>
        <v>519</v>
      </c>
      <c r="H12" s="13">
        <f t="shared" si="1"/>
        <v>519</v>
      </c>
    </row>
    <row r="13" spans="2:8" x14ac:dyDescent="0.2">
      <c r="B13" s="70" t="s">
        <v>7</v>
      </c>
      <c r="C13" s="17" t="s">
        <v>5</v>
      </c>
      <c r="D13" s="16">
        <f>'[2]Minimum Vieillesse'!$AC$9</f>
        <v>292246</v>
      </c>
      <c r="E13" s="16">
        <f>'[5]Minimum Vieillesse'!$AC$10</f>
        <v>89</v>
      </c>
      <c r="F13" s="16">
        <f>'[2]Minimum Vieillesse'!$AC$11</f>
        <v>464</v>
      </c>
      <c r="G13" s="16">
        <f>SUM(D13:F13)</f>
        <v>292799</v>
      </c>
      <c r="H13" s="16">
        <f>G13+F13</f>
        <v>293263</v>
      </c>
    </row>
    <row r="14" spans="2:8" x14ac:dyDescent="0.2">
      <c r="B14" s="71"/>
      <c r="C14" s="17" t="s">
        <v>6</v>
      </c>
      <c r="D14" s="16">
        <f>'[2]Minimum Vieillesse'!$AC$13</f>
        <v>378082</v>
      </c>
      <c r="E14" s="16">
        <f>'[2]Minimum Vieillesse'!$AC$14</f>
        <v>19</v>
      </c>
      <c r="F14" s="16">
        <f>'[2]Minimum Vieillesse'!$AC$15</f>
        <v>106</v>
      </c>
      <c r="G14" s="16">
        <f>SUM(D14:F14)</f>
        <v>378207</v>
      </c>
      <c r="H14" s="16">
        <f>G14+F14</f>
        <v>378313</v>
      </c>
    </row>
    <row r="15" spans="2:8" x14ac:dyDescent="0.2">
      <c r="B15" s="72"/>
      <c r="C15" s="18" t="s">
        <v>7</v>
      </c>
      <c r="D15" s="19">
        <f>SUM(D13:D14)</f>
        <v>670328</v>
      </c>
      <c r="E15" s="19">
        <f t="shared" ref="E15:F15" si="5">SUM(E13:E14)</f>
        <v>108</v>
      </c>
      <c r="F15" s="19">
        <f t="shared" si="5"/>
        <v>570</v>
      </c>
      <c r="G15" s="19">
        <f>SUM(G13:G14)</f>
        <v>671006</v>
      </c>
      <c r="H15" s="19">
        <f>G15+F15</f>
        <v>671576</v>
      </c>
    </row>
    <row r="16" spans="2:8" ht="12.75" customHeight="1" x14ac:dyDescent="0.2">
      <c r="B16" s="59" t="s">
        <v>9</v>
      </c>
      <c r="C16" s="59"/>
      <c r="D16" s="59"/>
      <c r="E16" s="59"/>
      <c r="F16" s="59"/>
      <c r="G16" s="59"/>
      <c r="H16" s="59"/>
    </row>
    <row r="17" spans="2:8" ht="12.75" customHeight="1" x14ac:dyDescent="0.2">
      <c r="B17" s="59" t="s">
        <v>24</v>
      </c>
      <c r="C17" s="59"/>
      <c r="D17" s="59"/>
      <c r="E17" s="59"/>
      <c r="F17" s="59"/>
      <c r="G17" s="59"/>
      <c r="H17" s="59"/>
    </row>
    <row r="18" spans="2:8" ht="27" customHeight="1" x14ac:dyDescent="0.2">
      <c r="B18" s="59" t="s">
        <v>20</v>
      </c>
      <c r="C18" s="59"/>
      <c r="D18" s="59"/>
      <c r="E18" s="59"/>
      <c r="F18" s="59"/>
      <c r="G18" s="59"/>
      <c r="H18" s="59"/>
    </row>
    <row r="19" spans="2:8" ht="39" customHeight="1" x14ac:dyDescent="0.2">
      <c r="B19" s="59" t="s">
        <v>25</v>
      </c>
      <c r="C19" s="59"/>
      <c r="D19" s="59"/>
      <c r="E19" s="59"/>
      <c r="F19" s="59"/>
      <c r="G19" s="59"/>
      <c r="H19" s="59"/>
    </row>
    <row r="20" spans="2:8" ht="63" customHeight="1" x14ac:dyDescent="0.2">
      <c r="B20" s="60"/>
      <c r="C20" s="60"/>
      <c r="D20" s="60"/>
      <c r="E20" s="60"/>
      <c r="F20" s="60"/>
      <c r="G20" s="60"/>
      <c r="H20" s="60"/>
    </row>
    <row r="21" spans="2:8" x14ac:dyDescent="0.2">
      <c r="B21" s="20"/>
    </row>
  </sheetData>
  <mergeCells count="12">
    <mergeCell ref="B1:H1"/>
    <mergeCell ref="B17:H17"/>
    <mergeCell ref="B18:H18"/>
    <mergeCell ref="B19:H19"/>
    <mergeCell ref="B20:H20"/>
    <mergeCell ref="C2:C3"/>
    <mergeCell ref="D2:G2"/>
    <mergeCell ref="B4:B6"/>
    <mergeCell ref="B7:B9"/>
    <mergeCell ref="B10:B12"/>
    <mergeCell ref="B13:B15"/>
    <mergeCell ref="B16:H16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57D81E-5CBB-4BAE-9624-CF91D01C1CE8}">
  <dimension ref="A1:K40"/>
  <sheetViews>
    <sheetView showGridLines="0" workbookViewId="0">
      <selection activeCell="A38" sqref="A38:C38"/>
    </sheetView>
  </sheetViews>
  <sheetFormatPr baseColWidth="10" defaultColWidth="11.42578125" defaultRowHeight="12.75" x14ac:dyDescent="0.2"/>
  <cols>
    <col min="1" max="1" width="11.42578125" style="23"/>
    <col min="2" max="2" width="16.7109375" style="23" customWidth="1"/>
    <col min="3" max="3" width="15.85546875" style="23" customWidth="1"/>
    <col min="4" max="5" width="11.42578125" style="23"/>
    <col min="6" max="6" width="14.28515625" style="23" bestFit="1" customWidth="1"/>
    <col min="7" max="16384" width="11.42578125" style="23"/>
  </cols>
  <sheetData>
    <row r="1" spans="1:11" ht="61.5" customHeight="1" x14ac:dyDescent="0.2">
      <c r="A1" s="74" t="s">
        <v>16</v>
      </c>
      <c r="B1" s="74"/>
      <c r="C1" s="74"/>
      <c r="D1" s="74"/>
      <c r="E1" s="74"/>
      <c r="F1" s="74"/>
      <c r="G1" s="74"/>
      <c r="H1" s="74"/>
      <c r="I1" s="74"/>
      <c r="J1" s="74"/>
      <c r="K1" s="74"/>
    </row>
    <row r="2" spans="1:11" ht="105" customHeight="1" x14ac:dyDescent="0.2">
      <c r="A2" s="21"/>
      <c r="B2" s="22" t="s">
        <v>11</v>
      </c>
      <c r="C2" s="22" t="s">
        <v>12</v>
      </c>
      <c r="H2" s="24"/>
    </row>
    <row r="3" spans="1:11" x14ac:dyDescent="0.2">
      <c r="A3" s="25">
        <v>1994</v>
      </c>
      <c r="B3" s="26">
        <v>492174</v>
      </c>
      <c r="C3" s="27">
        <v>5.6357539576029674E-2</v>
      </c>
    </row>
    <row r="4" spans="1:11" x14ac:dyDescent="0.2">
      <c r="A4" s="25">
        <v>1995</v>
      </c>
      <c r="B4" s="26">
        <v>473900</v>
      </c>
      <c r="C4" s="27">
        <v>5.2883843355355432E-2</v>
      </c>
    </row>
    <row r="5" spans="1:11" x14ac:dyDescent="0.2">
      <c r="A5" s="25">
        <v>1996</v>
      </c>
      <c r="B5" s="26">
        <v>456622</v>
      </c>
      <c r="C5" s="27">
        <v>4.9692446219714477E-2</v>
      </c>
    </row>
    <row r="6" spans="1:11" x14ac:dyDescent="0.2">
      <c r="A6" s="25">
        <v>1997</v>
      </c>
      <c r="B6" s="26">
        <v>439679</v>
      </c>
      <c r="C6" s="27">
        <v>4.6786177700623544E-2</v>
      </c>
    </row>
    <row r="7" spans="1:11" x14ac:dyDescent="0.2">
      <c r="A7" s="25">
        <v>1998</v>
      </c>
      <c r="B7" s="26">
        <v>432133</v>
      </c>
      <c r="C7" s="27">
        <v>4.4980030121099558E-2</v>
      </c>
    </row>
    <row r="8" spans="1:11" x14ac:dyDescent="0.2">
      <c r="A8" s="25">
        <v>1999</v>
      </c>
      <c r="B8" s="26">
        <v>435258</v>
      </c>
      <c r="C8" s="27">
        <v>4.4376895605437568E-2</v>
      </c>
    </row>
    <row r="9" spans="1:11" x14ac:dyDescent="0.2">
      <c r="A9" s="25">
        <v>2000</v>
      </c>
      <c r="B9" s="26">
        <v>432650</v>
      </c>
      <c r="C9" s="27">
        <v>4.3701071138354065E-2</v>
      </c>
    </row>
    <row r="10" spans="1:11" x14ac:dyDescent="0.2">
      <c r="A10" s="25">
        <v>2001</v>
      </c>
      <c r="B10" s="26">
        <v>427508</v>
      </c>
      <c r="C10" s="27">
        <v>4.2435550538603768E-2</v>
      </c>
    </row>
    <row r="11" spans="1:11" x14ac:dyDescent="0.2">
      <c r="A11" s="25">
        <v>2002</v>
      </c>
      <c r="B11" s="26">
        <v>418959</v>
      </c>
      <c r="C11" s="27">
        <v>4.0888150205949075E-2</v>
      </c>
    </row>
    <row r="12" spans="1:11" x14ac:dyDescent="0.2">
      <c r="A12" s="25">
        <v>2003</v>
      </c>
      <c r="B12" s="26">
        <v>414455</v>
      </c>
      <c r="C12" s="27">
        <v>3.9809252156032329E-2</v>
      </c>
    </row>
    <row r="13" spans="1:11" x14ac:dyDescent="0.2">
      <c r="A13" s="25">
        <v>2004</v>
      </c>
      <c r="B13" s="26">
        <v>410173</v>
      </c>
      <c r="C13" s="27">
        <v>3.8164844273091435E-2</v>
      </c>
    </row>
    <row r="14" spans="1:11" x14ac:dyDescent="0.2">
      <c r="A14" s="25">
        <v>2005</v>
      </c>
      <c r="B14" s="26">
        <v>410608</v>
      </c>
      <c r="C14" s="27">
        <v>3.7118187756515944E-2</v>
      </c>
    </row>
    <row r="15" spans="1:11" x14ac:dyDescent="0.2">
      <c r="A15" s="25">
        <v>2006</v>
      </c>
      <c r="B15" s="26">
        <v>409155</v>
      </c>
      <c r="C15" s="27">
        <v>3.5738215507846373E-2</v>
      </c>
    </row>
    <row r="16" spans="1:11" x14ac:dyDescent="0.2">
      <c r="A16" s="25">
        <v>2007</v>
      </c>
      <c r="B16" s="26">
        <v>407255</v>
      </c>
      <c r="C16" s="27">
        <v>3.4359241134538761E-2</v>
      </c>
    </row>
    <row r="17" spans="1:11" x14ac:dyDescent="0.2">
      <c r="A17" s="25">
        <v>2008</v>
      </c>
      <c r="B17" s="26">
        <v>406671</v>
      </c>
      <c r="C17" s="27">
        <v>3.3224019304801337E-2</v>
      </c>
      <c r="E17" s="59" t="s">
        <v>17</v>
      </c>
      <c r="F17" s="59"/>
      <c r="G17" s="59"/>
      <c r="H17" s="59"/>
      <c r="I17" s="59"/>
      <c r="J17" s="59"/>
      <c r="K17" s="59"/>
    </row>
    <row r="18" spans="1:11" x14ac:dyDescent="0.2">
      <c r="A18" s="25">
        <v>2009</v>
      </c>
      <c r="B18" s="26">
        <v>418441</v>
      </c>
      <c r="C18" s="27">
        <v>3.3329905617267279E-2</v>
      </c>
      <c r="E18" s="59" t="s">
        <v>18</v>
      </c>
      <c r="F18" s="59"/>
      <c r="G18" s="59"/>
      <c r="H18" s="59"/>
      <c r="I18" s="59"/>
      <c r="J18" s="59"/>
      <c r="K18" s="59"/>
    </row>
    <row r="19" spans="1:11" x14ac:dyDescent="0.2">
      <c r="A19" s="25">
        <v>2010</v>
      </c>
      <c r="B19" s="26">
        <v>421805</v>
      </c>
      <c r="C19" s="27">
        <v>3.2736543949802702E-2</v>
      </c>
      <c r="E19" s="59"/>
      <c r="F19" s="59"/>
      <c r="G19" s="59"/>
      <c r="H19" s="59"/>
      <c r="I19" s="59"/>
      <c r="J19" s="59"/>
      <c r="K19" s="59"/>
    </row>
    <row r="20" spans="1:11" x14ac:dyDescent="0.2">
      <c r="A20" s="25">
        <v>2011</v>
      </c>
      <c r="B20" s="26">
        <v>421970</v>
      </c>
      <c r="C20" s="27">
        <v>3.220636374300883E-2</v>
      </c>
      <c r="E20" s="59" t="s">
        <v>19</v>
      </c>
      <c r="F20" s="59"/>
      <c r="G20" s="59"/>
      <c r="H20" s="59"/>
      <c r="I20" s="59"/>
      <c r="J20" s="59"/>
      <c r="K20" s="59"/>
    </row>
    <row r="21" spans="1:11" x14ac:dyDescent="0.2">
      <c r="A21" s="25">
        <v>2012</v>
      </c>
      <c r="B21" s="26">
        <v>418782</v>
      </c>
      <c r="C21" s="27">
        <v>3.1641832905505478E-2</v>
      </c>
      <c r="E21" s="59"/>
      <c r="F21" s="59"/>
      <c r="G21" s="59"/>
      <c r="H21" s="59"/>
      <c r="I21" s="59"/>
      <c r="J21" s="59"/>
      <c r="K21" s="59"/>
    </row>
    <row r="22" spans="1:11" x14ac:dyDescent="0.2">
      <c r="A22" s="25">
        <v>2013</v>
      </c>
      <c r="B22" s="26">
        <v>418805</v>
      </c>
      <c r="C22" s="27">
        <v>3.1024704570629658E-2</v>
      </c>
    </row>
    <row r="23" spans="1:11" x14ac:dyDescent="0.2">
      <c r="A23" s="25">
        <v>2014</v>
      </c>
      <c r="B23" s="26">
        <v>422823</v>
      </c>
      <c r="C23" s="27">
        <v>3.089289341362516E-2</v>
      </c>
    </row>
    <row r="24" spans="1:11" x14ac:dyDescent="0.2">
      <c r="A24" s="25">
        <v>2015</v>
      </c>
      <c r="B24" s="26">
        <v>428571</v>
      </c>
      <c r="C24" s="27">
        <v>3.0932962593844517E-2</v>
      </c>
    </row>
    <row r="25" spans="1:11" x14ac:dyDescent="0.2">
      <c r="A25" s="25">
        <v>2016</v>
      </c>
      <c r="B25" s="26">
        <v>431009</v>
      </c>
      <c r="C25" s="27">
        <v>3.0732272733171438E-2</v>
      </c>
    </row>
    <row r="26" spans="1:11" x14ac:dyDescent="0.2">
      <c r="A26" s="25">
        <v>2017</v>
      </c>
      <c r="B26" s="26">
        <v>434295</v>
      </c>
      <c r="C26" s="27">
        <v>3.071494435389455E-2</v>
      </c>
    </row>
    <row r="27" spans="1:11" x14ac:dyDescent="0.2">
      <c r="A27" s="25">
        <v>2018</v>
      </c>
      <c r="B27" s="26">
        <v>454085</v>
      </c>
      <c r="C27" s="27">
        <v>3.163821850252431E-2</v>
      </c>
    </row>
    <row r="28" spans="1:11" x14ac:dyDescent="0.2">
      <c r="A28" s="25" t="s">
        <v>10</v>
      </c>
      <c r="B28" s="26">
        <v>486848</v>
      </c>
      <c r="C28" s="27">
        <v>3.3479345184366495E-2</v>
      </c>
    </row>
    <row r="29" spans="1:11" ht="8.25" customHeight="1" x14ac:dyDescent="0.2">
      <c r="A29" s="25"/>
      <c r="B29" s="26"/>
      <c r="C29" s="27"/>
    </row>
    <row r="30" spans="1:11" x14ac:dyDescent="0.2">
      <c r="A30" s="25" t="s">
        <v>10</v>
      </c>
      <c r="B30" s="26">
        <v>496561</v>
      </c>
      <c r="C30" s="27">
        <v>3.3691284867067725E-2</v>
      </c>
    </row>
    <row r="31" spans="1:11" x14ac:dyDescent="0.2">
      <c r="A31" s="25">
        <v>2020</v>
      </c>
      <c r="B31" s="26">
        <v>532350</v>
      </c>
      <c r="C31" s="27">
        <v>3.6036353016211851E-2</v>
      </c>
    </row>
    <row r="32" spans="1:11" x14ac:dyDescent="0.2">
      <c r="A32" s="25">
        <v>2021</v>
      </c>
      <c r="B32" s="26">
        <v>553562</v>
      </c>
      <c r="C32" s="27">
        <v>3.7114975130601795E-2</v>
      </c>
      <c r="F32" s="31"/>
      <c r="G32" s="29"/>
    </row>
    <row r="33" spans="1:7" x14ac:dyDescent="0.2">
      <c r="A33" s="25">
        <v>2022</v>
      </c>
      <c r="B33" s="26">
        <v>581102</v>
      </c>
      <c r="C33" s="27">
        <v>3.9E-2</v>
      </c>
      <c r="D33" s="30"/>
      <c r="F33" s="31"/>
      <c r="G33" s="29"/>
    </row>
    <row r="34" spans="1:7" x14ac:dyDescent="0.2">
      <c r="A34" s="25">
        <v>2023</v>
      </c>
      <c r="B34" s="26">
        <v>612146</v>
      </c>
      <c r="C34" s="27">
        <v>4.0189775214810396E-2</v>
      </c>
      <c r="D34" s="30"/>
      <c r="F34" s="31"/>
      <c r="G34" s="29"/>
    </row>
    <row r="35" spans="1:7" x14ac:dyDescent="0.2">
      <c r="A35" s="25">
        <v>2024</v>
      </c>
      <c r="B35" s="26">
        <f>'[4]Minimum Vieillesse'!$AB$20</f>
        <v>641160</v>
      </c>
      <c r="C35" s="27">
        <f>B35/'[3]Effectifs DP_DD'!$F$19</f>
        <v>4.166347445538926E-2</v>
      </c>
      <c r="D35" s="30"/>
      <c r="F35" s="31"/>
      <c r="G35" s="29"/>
    </row>
    <row r="36" spans="1:7" x14ac:dyDescent="0.2">
      <c r="A36" s="25">
        <v>2025</v>
      </c>
      <c r="B36" s="26">
        <f>'[4]Minimum Vieillesse'!$AC$20</f>
        <v>671576</v>
      </c>
      <c r="C36" s="27">
        <f>B36/'[3]Effectifs DP_DD'!$F$19</f>
        <v>4.3639948719278336E-2</v>
      </c>
      <c r="D36" s="30"/>
      <c r="F36" s="31"/>
      <c r="G36" s="29"/>
    </row>
    <row r="37" spans="1:7" ht="20.25" customHeight="1" x14ac:dyDescent="0.2">
      <c r="A37" s="73" t="s">
        <v>21</v>
      </c>
      <c r="B37" s="73"/>
      <c r="C37" s="73"/>
    </row>
    <row r="38" spans="1:7" ht="49.5" customHeight="1" x14ac:dyDescent="0.2">
      <c r="A38" s="59" t="s">
        <v>18</v>
      </c>
      <c r="B38" s="59"/>
      <c r="C38" s="59"/>
    </row>
    <row r="39" spans="1:7" ht="29.25" customHeight="1" x14ac:dyDescent="0.2">
      <c r="A39" s="59" t="s">
        <v>19</v>
      </c>
      <c r="B39" s="59"/>
      <c r="C39" s="59"/>
    </row>
    <row r="40" spans="1:7" ht="46.5" customHeight="1" x14ac:dyDescent="0.2"/>
  </sheetData>
  <mergeCells count="7">
    <mergeCell ref="A37:C37"/>
    <mergeCell ref="A38:C38"/>
    <mergeCell ref="A39:C39"/>
    <mergeCell ref="A1:K1"/>
    <mergeCell ref="E17:K17"/>
    <mergeCell ref="E18:K19"/>
    <mergeCell ref="E20:K21"/>
  </mergeCells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A72A6B-C7A5-4483-A941-0271AFFF8DD5}">
  <dimension ref="A1:L30"/>
  <sheetViews>
    <sheetView showGridLines="0" topLeftCell="A15" workbookViewId="0">
      <selection activeCell="E29" sqref="E29"/>
    </sheetView>
  </sheetViews>
  <sheetFormatPr baseColWidth="10" defaultColWidth="11.42578125" defaultRowHeight="15" x14ac:dyDescent="0.25"/>
  <cols>
    <col min="1" max="1" width="14.5703125" style="41" customWidth="1"/>
    <col min="2" max="2" width="21.7109375" style="41" customWidth="1"/>
    <col min="3" max="3" width="17" style="41" customWidth="1"/>
    <col min="4" max="16384" width="11.42578125" style="41"/>
  </cols>
  <sheetData>
    <row r="1" spans="1:12" ht="48" customHeight="1" x14ac:dyDescent="0.25">
      <c r="A1" s="75" t="s">
        <v>26</v>
      </c>
      <c r="B1" s="75"/>
      <c r="C1" s="75"/>
      <c r="D1" s="40"/>
      <c r="E1" s="40"/>
      <c r="F1" s="40"/>
      <c r="G1" s="40"/>
      <c r="H1" s="40"/>
      <c r="I1" s="40"/>
      <c r="J1" s="40"/>
    </row>
    <row r="2" spans="1:12" ht="57" customHeight="1" x14ac:dyDescent="0.25">
      <c r="A2" s="42" t="s">
        <v>27</v>
      </c>
      <c r="B2" s="43" t="s">
        <v>28</v>
      </c>
      <c r="C2" s="44" t="s">
        <v>29</v>
      </c>
    </row>
    <row r="3" spans="1:12" ht="15" customHeight="1" x14ac:dyDescent="0.25">
      <c r="A3" s="45">
        <v>2000</v>
      </c>
      <c r="B3" s="79">
        <v>273298</v>
      </c>
      <c r="C3" s="80" t="s">
        <v>30</v>
      </c>
      <c r="F3" s="76" t="s">
        <v>31</v>
      </c>
      <c r="G3" s="76"/>
      <c r="H3" s="76"/>
      <c r="I3" s="76"/>
      <c r="J3" s="76"/>
      <c r="K3" s="76"/>
      <c r="L3" s="46"/>
    </row>
    <row r="4" spans="1:12" x14ac:dyDescent="0.25">
      <c r="A4" s="47">
        <v>2001</v>
      </c>
      <c r="B4" s="81">
        <v>298548</v>
      </c>
      <c r="C4" s="48">
        <v>9.2389991876998728E-2</v>
      </c>
      <c r="F4" s="76"/>
      <c r="G4" s="76"/>
      <c r="H4" s="76"/>
      <c r="I4" s="76"/>
      <c r="J4" s="76"/>
      <c r="K4" s="76"/>
      <c r="L4" s="46"/>
    </row>
    <row r="5" spans="1:12" x14ac:dyDescent="0.25">
      <c r="A5" s="47">
        <v>2002</v>
      </c>
      <c r="B5" s="81">
        <v>316901</v>
      </c>
      <c r="C5" s="48">
        <v>6.14742018033951E-2</v>
      </c>
      <c r="F5" s="76"/>
      <c r="G5" s="76"/>
      <c r="H5" s="76"/>
      <c r="I5" s="76"/>
      <c r="J5" s="76"/>
      <c r="K5" s="76"/>
    </row>
    <row r="6" spans="1:12" x14ac:dyDescent="0.25">
      <c r="A6" s="47">
        <v>2003</v>
      </c>
      <c r="B6" s="81">
        <v>335379</v>
      </c>
      <c r="C6" s="48">
        <v>5.8308430708644027E-2</v>
      </c>
    </row>
    <row r="7" spans="1:12" x14ac:dyDescent="0.25">
      <c r="A7" s="47">
        <v>2004</v>
      </c>
      <c r="B7" s="81">
        <v>351812</v>
      </c>
      <c r="C7" s="48">
        <v>4.8998297448558201E-2</v>
      </c>
    </row>
    <row r="8" spans="1:12" x14ac:dyDescent="0.25">
      <c r="A8" s="47">
        <v>2005</v>
      </c>
      <c r="B8" s="81">
        <v>370635</v>
      </c>
      <c r="C8" s="48">
        <v>5.3503007287983358E-2</v>
      </c>
    </row>
    <row r="9" spans="1:12" x14ac:dyDescent="0.25">
      <c r="A9" s="47">
        <v>2006</v>
      </c>
      <c r="B9" s="81">
        <v>373167</v>
      </c>
      <c r="C9" s="48">
        <v>6.8315188797604112E-3</v>
      </c>
    </row>
    <row r="10" spans="1:12" x14ac:dyDescent="0.25">
      <c r="A10" s="47">
        <v>2007</v>
      </c>
      <c r="B10" s="81">
        <v>356431</v>
      </c>
      <c r="C10" s="48">
        <v>-4.4848553060694005E-2</v>
      </c>
    </row>
    <row r="11" spans="1:12" x14ac:dyDescent="0.25">
      <c r="A11" s="47">
        <v>2008</v>
      </c>
      <c r="B11" s="81">
        <v>336616</v>
      </c>
      <c r="C11" s="48">
        <v>-5.559280758407658E-2</v>
      </c>
    </row>
    <row r="12" spans="1:12" x14ac:dyDescent="0.25">
      <c r="A12" s="47">
        <v>2009</v>
      </c>
      <c r="B12" s="81">
        <v>320999</v>
      </c>
      <c r="C12" s="48">
        <v>-4.6394110796872404E-2</v>
      </c>
    </row>
    <row r="13" spans="1:12" x14ac:dyDescent="0.25">
      <c r="A13" s="47">
        <v>2010</v>
      </c>
      <c r="B13" s="81">
        <v>303601</v>
      </c>
      <c r="C13" s="48">
        <v>-5.4199545792977546E-2</v>
      </c>
    </row>
    <row r="14" spans="1:12" x14ac:dyDescent="0.25">
      <c r="A14" s="47">
        <v>2011</v>
      </c>
      <c r="B14" s="81">
        <v>282601</v>
      </c>
      <c r="C14" s="48">
        <v>-6.9169732642514359E-2</v>
      </c>
    </row>
    <row r="15" spans="1:12" ht="14.45" customHeight="1" x14ac:dyDescent="0.25">
      <c r="A15" s="47">
        <v>2012</v>
      </c>
      <c r="B15" s="81">
        <v>264381</v>
      </c>
      <c r="C15" s="48">
        <v>-6.4472524867215608E-2</v>
      </c>
    </row>
    <row r="16" spans="1:12" x14ac:dyDescent="0.25">
      <c r="A16" s="47">
        <v>2013</v>
      </c>
      <c r="B16" s="81">
        <v>246242</v>
      </c>
      <c r="C16" s="48">
        <v>-6.8609317613595525E-2</v>
      </c>
    </row>
    <row r="17" spans="1:11" x14ac:dyDescent="0.25">
      <c r="A17" s="47">
        <v>2014</v>
      </c>
      <c r="B17" s="81">
        <v>224217</v>
      </c>
      <c r="C17" s="48">
        <v>-8.9444530177630141E-2</v>
      </c>
    </row>
    <row r="18" spans="1:11" x14ac:dyDescent="0.25">
      <c r="A18" s="47">
        <v>2015</v>
      </c>
      <c r="B18" s="81">
        <v>208900</v>
      </c>
      <c r="C18" s="48">
        <v>-6.8313285790105122E-2</v>
      </c>
    </row>
    <row r="19" spans="1:11" x14ac:dyDescent="0.25">
      <c r="A19" s="47">
        <v>2016</v>
      </c>
      <c r="B19" s="81">
        <v>192864</v>
      </c>
      <c r="C19" s="48">
        <v>-7.6764001914791768E-2</v>
      </c>
    </row>
    <row r="20" spans="1:11" x14ac:dyDescent="0.25">
      <c r="A20" s="47">
        <v>2017</v>
      </c>
      <c r="B20" s="81">
        <v>164976</v>
      </c>
      <c r="C20" s="48">
        <v>-0.14459930313588851</v>
      </c>
    </row>
    <row r="21" spans="1:11" x14ac:dyDescent="0.25">
      <c r="A21" s="47">
        <v>2018</v>
      </c>
      <c r="B21" s="81">
        <v>160381</v>
      </c>
      <c r="C21" s="48">
        <v>-2.7852536126466879E-2</v>
      </c>
      <c r="F21" s="49" t="s">
        <v>32</v>
      </c>
      <c r="G21" s="50"/>
      <c r="H21" s="50"/>
      <c r="I21" s="50"/>
      <c r="J21" s="50"/>
      <c r="K21" s="51"/>
    </row>
    <row r="22" spans="1:11" ht="14.45" customHeight="1" x14ac:dyDescent="0.25">
      <c r="A22" s="47">
        <v>2019</v>
      </c>
      <c r="B22" s="81">
        <v>149965</v>
      </c>
      <c r="C22" s="48">
        <f t="shared" ref="C22:C28" si="0">SUM(B22-B21)/B21</f>
        <v>-6.4945348887960538E-2</v>
      </c>
      <c r="F22" s="77" t="s">
        <v>33</v>
      </c>
      <c r="G22" s="77"/>
      <c r="H22" s="77"/>
      <c r="I22" s="77"/>
      <c r="J22" s="77"/>
      <c r="K22" s="77"/>
    </row>
    <row r="23" spans="1:11" x14ac:dyDescent="0.25">
      <c r="A23" s="47">
        <v>2020</v>
      </c>
      <c r="B23" s="81">
        <v>127709</v>
      </c>
      <c r="C23" s="48">
        <f t="shared" si="0"/>
        <v>-0.14840796185776681</v>
      </c>
      <c r="F23" s="77"/>
      <c r="G23" s="77"/>
      <c r="H23" s="77"/>
      <c r="I23" s="77"/>
      <c r="J23" s="77"/>
      <c r="K23" s="77"/>
    </row>
    <row r="24" spans="1:11" x14ac:dyDescent="0.25">
      <c r="A24" s="47">
        <v>2021</v>
      </c>
      <c r="B24" s="81">
        <v>110882</v>
      </c>
      <c r="C24" s="48">
        <f t="shared" si="0"/>
        <v>-0.13176048673155377</v>
      </c>
      <c r="F24" s="77"/>
      <c r="G24" s="77"/>
      <c r="H24" s="77"/>
      <c r="I24" s="77"/>
      <c r="J24" s="77"/>
      <c r="K24" s="77"/>
    </row>
    <row r="25" spans="1:11" x14ac:dyDescent="0.25">
      <c r="A25" s="47">
        <v>2022</v>
      </c>
      <c r="B25" s="81">
        <v>97007</v>
      </c>
      <c r="C25" s="48">
        <f t="shared" si="0"/>
        <v>-0.12513302429609854</v>
      </c>
      <c r="F25" s="77"/>
      <c r="G25" s="77"/>
      <c r="H25" s="77"/>
      <c r="I25" s="77"/>
      <c r="J25" s="77"/>
      <c r="K25" s="77"/>
    </row>
    <row r="26" spans="1:11" x14ac:dyDescent="0.25">
      <c r="A26" s="47">
        <v>2023</v>
      </c>
      <c r="B26" s="81">
        <v>85743</v>
      </c>
      <c r="C26" s="48">
        <f t="shared" si="0"/>
        <v>-0.11611533188326616</v>
      </c>
      <c r="F26" s="55"/>
      <c r="G26" s="55"/>
      <c r="H26" s="55"/>
      <c r="I26" s="55"/>
      <c r="J26" s="55"/>
      <c r="K26" s="55"/>
    </row>
    <row r="27" spans="1:11" x14ac:dyDescent="0.25">
      <c r="A27" s="47">
        <v>2024</v>
      </c>
      <c r="B27" s="81">
        <v>75226</v>
      </c>
      <c r="C27" s="48">
        <f t="shared" si="0"/>
        <v>-0.12265724315687578</v>
      </c>
      <c r="F27" s="57"/>
      <c r="G27" s="57"/>
      <c r="H27" s="57"/>
      <c r="I27" s="57"/>
      <c r="J27" s="57"/>
      <c r="K27" s="57"/>
    </row>
    <row r="28" spans="1:11" x14ac:dyDescent="0.25">
      <c r="A28" s="52">
        <v>2025</v>
      </c>
      <c r="B28" s="53">
        <f>'[4]Compléments de pension'!$AC$32</f>
        <v>64476</v>
      </c>
      <c r="C28" s="54">
        <f t="shared" si="0"/>
        <v>-0.14290271980432298</v>
      </c>
      <c r="F28" s="55"/>
      <c r="G28" s="55"/>
      <c r="H28" s="55"/>
      <c r="I28" s="55"/>
      <c r="J28" s="55"/>
      <c r="K28" s="55"/>
    </row>
    <row r="29" spans="1:11" ht="18.75" customHeight="1" x14ac:dyDescent="0.25">
      <c r="A29" s="49" t="s">
        <v>32</v>
      </c>
      <c r="B29" s="56"/>
      <c r="C29" s="56"/>
    </row>
    <row r="30" spans="1:11" ht="56.25" customHeight="1" x14ac:dyDescent="0.25">
      <c r="A30" s="78" t="s">
        <v>33</v>
      </c>
      <c r="B30" s="78"/>
      <c r="C30" s="78"/>
    </row>
  </sheetData>
  <mergeCells count="4">
    <mergeCell ref="A1:C1"/>
    <mergeCell ref="F3:K5"/>
    <mergeCell ref="F22:K25"/>
    <mergeCell ref="A30:C30"/>
  </mergeCells>
  <pageMargins left="0.7" right="0.7" top="0.75" bottom="0.75" header="0.3" footer="0.3"/>
  <drawing r:id="rId1"/>
</worksheet>
</file>

<file path=docMetadata/LabelInfo.xml><?xml version="1.0" encoding="utf-8"?>
<clbl:labelList xmlns:clbl="http://schemas.microsoft.com/office/2020/mipLabelMetadata">
  <clbl:label id="{c8ed0d54-54d7-4498-9042-bf1d68447b7b}" enabled="1" method="Privileged" siteId="{7512341a-42c3-44bb-beee-e013048f1248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MV et ASI</vt:lpstr>
      <vt:lpstr>Evolution nb prest. MV et ASI</vt:lpstr>
      <vt:lpstr>L814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Z013107</dc:creator>
  <cp:lastModifiedBy>ARABI Samya</cp:lastModifiedBy>
  <dcterms:created xsi:type="dcterms:W3CDTF">2022-09-05T14:01:34Z</dcterms:created>
  <dcterms:modified xsi:type="dcterms:W3CDTF">2026-03-08T20:21:22Z</dcterms:modified>
</cp:coreProperties>
</file>