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SPR\PSN\Contenus Site Internet\1_Données statistiques_2_Pensions_6_Le minimum contributif\2025\"/>
    </mc:Choice>
  </mc:AlternateContent>
  <xr:revisionPtr revIDLastSave="0" documentId="14_{9197D9DA-DEB3-41BB-BF2E-79225416A0A1}" xr6:coauthVersionLast="47" xr6:coauthVersionMax="47" xr10:uidLastSave="{00000000-0000-0000-0000-000000000000}"/>
  <bookViews>
    <workbookView xWindow="-110" yWindow="-110" windowWidth="19420" windowHeight="10300" xr2:uid="{F97454F5-C7BA-45BE-B488-D7DC0763EFC2}"/>
  </bookViews>
  <sheets>
    <sheet name="MICO" sheetId="1" r:id="rId1"/>
    <sheet name="Evolution MICO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Hlk99533072" localSheetId="0">MICO!#REF!</definedName>
    <definedName name="TitreDate">#REF!</definedName>
    <definedName name="TitreRég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2" l="1"/>
  <c r="H30" i="2"/>
  <c r="G30" i="2"/>
  <c r="G29" i="2"/>
  <c r="G28" i="2"/>
  <c r="G27" i="2"/>
  <c r="G26" i="2"/>
  <c r="G25" i="2"/>
  <c r="H27" i="2"/>
  <c r="H28" i="2"/>
  <c r="F29" i="2"/>
  <c r="D29" i="2"/>
  <c r="C29" i="2"/>
  <c r="E27" i="2"/>
  <c r="E28" i="2"/>
  <c r="E29" i="2"/>
  <c r="E30" i="2"/>
  <c r="C30" i="2"/>
  <c r="J5" i="1"/>
  <c r="D5" i="1" s="1"/>
  <c r="I5" i="1"/>
  <c r="D4" i="1"/>
  <c r="B4" i="1"/>
  <c r="D30" i="2"/>
  <c r="G4" i="1"/>
  <c r="E4" i="1"/>
  <c r="C4" i="1"/>
  <c r="E26" i="2"/>
  <c r="E25" i="2"/>
  <c r="E24" i="2"/>
  <c r="G24" i="2" s="1"/>
  <c r="E22" i="2"/>
  <c r="E21" i="2"/>
  <c r="E20" i="2"/>
  <c r="E19" i="2"/>
  <c r="G19" i="2" s="1"/>
  <c r="E18" i="2"/>
  <c r="E17" i="2"/>
  <c r="E16" i="2"/>
  <c r="G16" i="2" s="1"/>
  <c r="E15" i="2"/>
  <c r="G15" i="2" s="1"/>
  <c r="E14" i="2"/>
  <c r="E13" i="2"/>
  <c r="E12" i="2"/>
  <c r="E11" i="2"/>
  <c r="G11" i="2" s="1"/>
  <c r="E10" i="2"/>
  <c r="G10" i="2" s="1"/>
  <c r="E9" i="2"/>
  <c r="E8" i="2"/>
  <c r="E7" i="2"/>
  <c r="G7" i="2" s="1"/>
  <c r="E6" i="2"/>
  <c r="H6" i="2" s="1"/>
  <c r="H5" i="2"/>
  <c r="G5" i="2"/>
  <c r="G4" i="2"/>
  <c r="H22" i="2" l="1"/>
  <c r="H7" i="2"/>
  <c r="H8" i="2"/>
  <c r="H17" i="2"/>
  <c r="H12" i="2"/>
  <c r="H18" i="2"/>
  <c r="G22" i="2"/>
  <c r="H13" i="2"/>
  <c r="H14" i="2"/>
  <c r="H19" i="2"/>
  <c r="G8" i="2"/>
  <c r="H25" i="2"/>
  <c r="H10" i="2"/>
  <c r="G14" i="2"/>
  <c r="G6" i="2"/>
  <c r="H15" i="2"/>
  <c r="H20" i="2"/>
  <c r="G12" i="2"/>
  <c r="H9" i="2"/>
  <c r="G18" i="2"/>
  <c r="H11" i="2"/>
  <c r="H16" i="2"/>
  <c r="H21" i="2"/>
  <c r="K5" i="1"/>
  <c r="B5" i="1"/>
  <c r="F4" i="1"/>
  <c r="G9" i="2"/>
  <c r="G13" i="2"/>
  <c r="G17" i="2"/>
  <c r="G21" i="2"/>
  <c r="H26" i="2"/>
  <c r="G20" i="2"/>
  <c r="F5" i="1" l="1"/>
  <c r="F30" i="2"/>
</calcChain>
</file>

<file path=xl/sharedStrings.xml><?xml version="1.0" encoding="utf-8"?>
<sst xmlns="http://schemas.openxmlformats.org/spreadsheetml/2006/main" count="40" uniqueCount="24">
  <si>
    <t>Hommes</t>
  </si>
  <si>
    <t>Femmes</t>
  </si>
  <si>
    <t>Ensemble</t>
  </si>
  <si>
    <t>Nombre de pensions au minimum contributif</t>
  </si>
  <si>
    <t>Proportion parmi les droits directs contributifs</t>
  </si>
  <si>
    <t xml:space="preserve">Évolution du nombre de retraités du régime général en paiement au 31 décembre dont la pension de base est portée au minimum contributif						</t>
  </si>
  <si>
    <t>au 31 décembre</t>
  </si>
  <si>
    <t>Nombre de retraités de droit direct bénéficiaires du minimum contributif</t>
  </si>
  <si>
    <t>Nombre de retraités de droit direct contributif</t>
  </si>
  <si>
    <t>Part des pensions portées au minimum contributif sur l'ensemble des droits directs</t>
  </si>
  <si>
    <t>Évolution du nombre de bénéficiaires du minimum contributif</t>
  </si>
  <si>
    <t>ND</t>
  </si>
  <si>
    <t>Champ : Retraités du régime général (hors outils de gestion de la Sécurité sociale pour les indépendants jusqu'à fin 2018) au 31/12 de chaque année.</t>
  </si>
  <si>
    <t>2019 *</t>
  </si>
  <si>
    <t>* Rupture de série à la suite de l'intégration du régime des travailleurs indépendants au régime général.</t>
  </si>
  <si>
    <t>Sources : SNSP et SNSP-TSTI.</t>
  </si>
  <si>
    <t>Source : SNSP-TSTI.</t>
  </si>
  <si>
    <t>Champ : Retraités de droit direct du régime général ayant une pension de base au minimum contributif.</t>
  </si>
  <si>
    <t>Champ : Retraités de droit direct du régime général (hors outils de gestion de la Sécurité sociale pour les indépendants jusqu'à fin 2018) au 31/12 de chaque année.</t>
  </si>
  <si>
    <t>Évolution du nombre de retraités de droit direct en paiement au 31 décembre dont la pension de base est portée au minimum contributif</t>
  </si>
  <si>
    <t>Source : SNSP et SNSP-TSTI.</t>
  </si>
  <si>
    <t>Nombre de retraités du régime général en paiement au 31 décembre 2025 dont la pension de base est portée au minimum contributif</t>
  </si>
  <si>
    <t>Évolution 2025/2024</t>
  </si>
  <si>
    <t>Droits directs contributifs au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</si>
</sst>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5670"/>
      <name val="Arial"/>
      <family val="2"/>
    </font>
    <font>
      <i/>
      <sz val="11"/>
      <color theme="1"/>
      <name val="Calibri"/>
      <family val="2"/>
      <scheme val="minor"/>
    </font>
    <font>
      <i/>
      <sz val="9"/>
      <color rgb="FF005670"/>
      <name val="Arial"/>
      <family val="2"/>
    </font>
    <font>
      <b/>
      <sz val="11"/>
      <name val="Calibri"/>
      <family val="2"/>
      <scheme val="minor"/>
    </font>
    <font>
      <b/>
      <sz val="11"/>
      <color rgb="FF00567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56">
    <xf numFmtId="0" fontId="0" fillId="0" borderId="0" xfId="0"/>
    <xf numFmtId="0" fontId="0" fillId="3" borderId="0" xfId="0" applyFill="1"/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4" borderId="7" xfId="3" applyFont="1" applyFill="1" applyBorder="1" applyAlignment="1">
      <alignment vertical="center" wrapText="1"/>
    </xf>
    <xf numFmtId="3" fontId="0" fillId="3" borderId="8" xfId="0" applyNumberFormat="1" applyFill="1" applyBorder="1" applyAlignment="1">
      <alignment vertical="center"/>
    </xf>
    <xf numFmtId="164" fontId="0" fillId="3" borderId="0" xfId="0" applyNumberFormat="1" applyFill="1" applyAlignment="1">
      <alignment vertical="center"/>
    </xf>
    <xf numFmtId="164" fontId="0" fillId="3" borderId="9" xfId="0" applyNumberFormat="1" applyFill="1" applyBorder="1" applyAlignment="1">
      <alignment vertical="center"/>
    </xf>
    <xf numFmtId="3" fontId="0" fillId="3" borderId="0" xfId="0" applyNumberFormat="1" applyFill="1" applyAlignment="1">
      <alignment vertical="center"/>
    </xf>
    <xf numFmtId="0" fontId="0" fillId="4" borderId="10" xfId="3" applyFont="1" applyFill="1" applyBorder="1" applyAlignment="1">
      <alignment vertical="center" wrapText="1"/>
    </xf>
    <xf numFmtId="164" fontId="0" fillId="3" borderId="4" xfId="0" applyNumberFormat="1" applyFill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4" fontId="2" fillId="3" borderId="5" xfId="0" applyNumberFormat="1" applyFont="1" applyFill="1" applyBorder="1" applyAlignment="1">
      <alignment vertical="center"/>
    </xf>
    <xf numFmtId="165" fontId="5" fillId="3" borderId="0" xfId="1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/>
    <xf numFmtId="0" fontId="6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/>
    <xf numFmtId="0" fontId="9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6" borderId="7" xfId="0" applyFont="1" applyFill="1" applyBorder="1" applyAlignment="1">
      <alignment horizontal="center" vertical="center"/>
    </xf>
    <xf numFmtId="165" fontId="9" fillId="0" borderId="7" xfId="1" applyNumberFormat="1" applyFont="1" applyBorder="1" applyAlignment="1">
      <alignment horizontal="right" vertical="center"/>
    </xf>
    <xf numFmtId="165" fontId="9" fillId="0" borderId="15" xfId="1" applyNumberFormat="1" applyFont="1" applyBorder="1"/>
    <xf numFmtId="9" fontId="9" fillId="0" borderId="15" xfId="2" applyFont="1" applyBorder="1"/>
    <xf numFmtId="0" fontId="9" fillId="0" borderId="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9" fillId="6" borderId="15" xfId="0" applyFont="1" applyFill="1" applyBorder="1" applyAlignment="1">
      <alignment horizontal="center" vertical="center"/>
    </xf>
    <xf numFmtId="165" fontId="9" fillId="0" borderId="15" xfId="1" applyNumberFormat="1" applyFont="1" applyBorder="1" applyAlignment="1">
      <alignment horizontal="right" vertical="center"/>
    </xf>
    <xf numFmtId="164" fontId="9" fillId="0" borderId="15" xfId="2" applyNumberFormat="1" applyFont="1" applyBorder="1"/>
    <xf numFmtId="165" fontId="10" fillId="0" borderId="15" xfId="1" applyNumberFormat="1" applyFont="1" applyBorder="1"/>
    <xf numFmtId="0" fontId="9" fillId="0" borderId="15" xfId="0" applyFont="1" applyBorder="1"/>
    <xf numFmtId="0" fontId="9" fillId="0" borderId="10" xfId="0" applyFont="1" applyBorder="1" applyAlignment="1">
      <alignment horizontal="center"/>
    </xf>
    <xf numFmtId="165" fontId="9" fillId="0" borderId="10" xfId="1" applyNumberFormat="1" applyFont="1" applyBorder="1"/>
    <xf numFmtId="165" fontId="0" fillId="0" borderId="0" xfId="0" applyNumberFormat="1"/>
    <xf numFmtId="0" fontId="4" fillId="0" borderId="0" xfId="0" applyFont="1" applyAlignment="1">
      <alignment horizontal="center" vertical="center" wrapText="1"/>
    </xf>
    <xf numFmtId="0" fontId="0" fillId="4" borderId="1" xfId="3" applyFont="1" applyFill="1" applyBorder="1" applyAlignment="1">
      <alignment horizontal="center" vertical="center"/>
    </xf>
    <xf numFmtId="0" fontId="0" fillId="4" borderId="2" xfId="3" applyFont="1" applyFill="1" applyBorder="1" applyAlignment="1">
      <alignment horizontal="center" vertical="center"/>
    </xf>
    <xf numFmtId="0" fontId="0" fillId="4" borderId="3" xfId="3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16" fontId="9" fillId="0" borderId="7" xfId="0" applyNumberFormat="1" applyFont="1" applyBorder="1" applyAlignment="1">
      <alignment horizontal="center" vertical="center"/>
    </xf>
    <xf numFmtId="16" fontId="9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6" fillId="0" borderId="2" xfId="0" applyFont="1" applyBorder="1" applyAlignment="1">
      <alignment horizontal="left" vertical="center"/>
    </xf>
  </cellXfs>
  <cellStyles count="4">
    <cellStyle name="Accent1" xfId="3" builtinId="29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'Evolution MICO'!$C$2</c:f>
              <c:strCache>
                <c:ptCount val="1"/>
                <c:pt idx="0">
                  <c:v>Nombre de retraités de droit direct bénéficiaires du minimum contributif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'Evolution MICO'!$B$6:$B$30</c:f>
              <c:strCache>
                <c:ptCount val="2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 *</c:v>
                </c:pt>
                <c:pt idx="18">
                  <c:v>2019 *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strCache>
            </c:strRef>
          </c:cat>
          <c:val>
            <c:numRef>
              <c:f>'Evolution MICO'!$E$6:$E$30</c:f>
              <c:numCache>
                <c:formatCode>_-* #\ ##0_-;\-* #\ ##0_-;_-* "-"??_-;_-@_-</c:formatCode>
                <c:ptCount val="25"/>
                <c:pt idx="0">
                  <c:v>3407415</c:v>
                </c:pt>
                <c:pt idx="1">
                  <c:v>3575261</c:v>
                </c:pt>
                <c:pt idx="2">
                  <c:v>3740932</c:v>
                </c:pt>
                <c:pt idx="3">
                  <c:v>3940019</c:v>
                </c:pt>
                <c:pt idx="4">
                  <c:v>4151667</c:v>
                </c:pt>
                <c:pt idx="5">
                  <c:v>4369696</c:v>
                </c:pt>
                <c:pt idx="6">
                  <c:v>4565263</c:v>
                </c:pt>
                <c:pt idx="7">
                  <c:v>4749693</c:v>
                </c:pt>
                <c:pt idx="8">
                  <c:v>4897988</c:v>
                </c:pt>
                <c:pt idx="9">
                  <c:v>4877625</c:v>
                </c:pt>
                <c:pt idx="10">
                  <c:v>4898631</c:v>
                </c:pt>
                <c:pt idx="11">
                  <c:v>4900759</c:v>
                </c:pt>
                <c:pt idx="12">
                  <c:v>4899496</c:v>
                </c:pt>
                <c:pt idx="13">
                  <c:v>4872862</c:v>
                </c:pt>
                <c:pt idx="14">
                  <c:v>4824722</c:v>
                </c:pt>
                <c:pt idx="15">
                  <c:v>4794095</c:v>
                </c:pt>
                <c:pt idx="16">
                  <c:v>4761867</c:v>
                </c:pt>
                <c:pt idx="18">
                  <c:v>5012519</c:v>
                </c:pt>
                <c:pt idx="19">
                  <c:v>4900365</c:v>
                </c:pt>
                <c:pt idx="20">
                  <c:v>4839081</c:v>
                </c:pt>
                <c:pt idx="21">
                  <c:v>4744414</c:v>
                </c:pt>
                <c:pt idx="22">
                  <c:v>4686422</c:v>
                </c:pt>
                <c:pt idx="23">
                  <c:v>4605264</c:v>
                </c:pt>
                <c:pt idx="24">
                  <c:v>4540217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D7-4625-A725-3B34428A7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5238432"/>
        <c:axId val="545241384"/>
      </c:barChart>
      <c:lineChart>
        <c:grouping val="standard"/>
        <c:varyColors val="0"/>
        <c:ser>
          <c:idx val="1"/>
          <c:order val="1"/>
          <c:tx>
            <c:strRef>
              <c:f>'Evolution MICO'!$G$2</c:f>
              <c:strCache>
                <c:ptCount val="1"/>
                <c:pt idx="0">
                  <c:v>Part des pensions portées au minimum contributif sur l'ensemble des droits directs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1.567421390063644E-2"/>
                  <c:y val="-4.450633993493944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Mise</a:t>
                    </a:r>
                    <a:r>
                      <a:rPr lang="en-US" baseline="0"/>
                      <a:t> en application du minimum contributif tous régimes</a:t>
                    </a:r>
                  </a:p>
                  <a:p>
                    <a:pPr>
                      <a:defRPr/>
                    </a:pP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2864116203319"/>
                      <c:h val="9.500906309363263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943A-48A7-B869-5A5F5C0131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'Evolution MICO'!$B$6:$B$28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 *</c:v>
                </c:pt>
                <c:pt idx="18">
                  <c:v>2019 *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strCache>
            </c:strRef>
          </c:cat>
          <c:val>
            <c:numRef>
              <c:f>'Evolution MICO'!$G$6:$G$30</c:f>
              <c:numCache>
                <c:formatCode>0%</c:formatCode>
                <c:ptCount val="25"/>
                <c:pt idx="0">
                  <c:v>0.35538143835294977</c:v>
                </c:pt>
                <c:pt idx="1">
                  <c:v>0.36053134508004925</c:v>
                </c:pt>
                <c:pt idx="2">
                  <c:v>0.36651186541275071</c:v>
                </c:pt>
                <c:pt idx="3">
                  <c:v>0.37254695794655374</c:v>
                </c:pt>
                <c:pt idx="4">
                  <c:v>0.37832568526227628</c:v>
                </c:pt>
                <c:pt idx="5">
                  <c:v>0.38458988116754123</c:v>
                </c:pt>
                <c:pt idx="6">
                  <c:v>0.39098963410445919</c:v>
                </c:pt>
                <c:pt idx="7">
                  <c:v>0.39533654178690181</c:v>
                </c:pt>
                <c:pt idx="8">
                  <c:v>0.40023461748655315</c:v>
                </c:pt>
                <c:pt idx="9">
                  <c:v>0.39408658242088435</c:v>
                </c:pt>
                <c:pt idx="10">
                  <c:v>0.38714583741827063</c:v>
                </c:pt>
                <c:pt idx="11">
                  <c:v>0.3810699315206752</c:v>
                </c:pt>
                <c:pt idx="12">
                  <c:v>0.37572274637102682</c:v>
                </c:pt>
                <c:pt idx="13">
                  <c:v>0.36851399273569002</c:v>
                </c:pt>
                <c:pt idx="14">
                  <c:v>0.36061630747835749</c:v>
                </c:pt>
                <c:pt idx="15">
                  <c:v>0.3528000947257578</c:v>
                </c:pt>
                <c:pt idx="16">
                  <c:v>0.34571233940752311</c:v>
                </c:pt>
                <c:pt idx="18">
                  <c:v>0.35958629762240646</c:v>
                </c:pt>
                <c:pt idx="19">
                  <c:v>0.34928267315628303</c:v>
                </c:pt>
                <c:pt idx="20">
                  <c:v>0.34136239904264937</c:v>
                </c:pt>
                <c:pt idx="21">
                  <c:v>0.33049534309723461</c:v>
                </c:pt>
                <c:pt idx="22">
                  <c:v>0.32175029029410174</c:v>
                </c:pt>
                <c:pt idx="23">
                  <c:v>0.31309511005427076</c:v>
                </c:pt>
                <c:pt idx="24">
                  <c:v>0.30481802964838034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D7-4625-A725-3B34428A7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386496"/>
        <c:axId val="498465376"/>
      </c:lineChart>
      <c:catAx>
        <c:axId val="54523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5241384"/>
        <c:crosses val="autoZero"/>
        <c:auto val="1"/>
        <c:lblAlgn val="ctr"/>
        <c:lblOffset val="100"/>
        <c:noMultiLvlLbl val="0"/>
      </c:catAx>
      <c:valAx>
        <c:axId val="545241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5238432"/>
        <c:crosses val="autoZero"/>
        <c:crossBetween val="between"/>
      </c:valAx>
      <c:valAx>
        <c:axId val="498465376"/>
        <c:scaling>
          <c:orientation val="minMax"/>
          <c:max val="0.41000000000000003"/>
          <c:min val="0.3000000000000000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2386496"/>
        <c:crosses val="max"/>
        <c:crossBetween val="between"/>
        <c:majorUnit val="1.0000000000000002E-2"/>
      </c:valAx>
      <c:catAx>
        <c:axId val="542386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8465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33143777211116"/>
          <c:y val="0.86211860465457468"/>
          <c:w val="0.80674199544685565"/>
          <c:h val="0.119249012263629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Évolution</a:t>
            </a:r>
            <a:r>
              <a:rPr lang="fr-FR" baseline="0"/>
              <a:t> du nombre de retraités de droit direct bénéficiaires du minimum contributif au 31 décembre</a:t>
            </a:r>
            <a:endParaRPr lang="fr-FR"/>
          </a:p>
        </c:rich>
      </c:tx>
      <c:layout>
        <c:manualLayout>
          <c:xMode val="edge"/>
          <c:yMode val="edge"/>
          <c:x val="0.10629337175311579"/>
          <c:y val="7.354293068578782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3045852489915272"/>
          <c:y val="0.18819635962493106"/>
          <c:w val="0.84363778971288073"/>
          <c:h val="0.58410980480721764"/>
        </c:manualLayout>
      </c:layout>
      <c:lineChart>
        <c:grouping val="standard"/>
        <c:varyColors val="0"/>
        <c:ser>
          <c:idx val="0"/>
          <c:order val="0"/>
          <c:tx>
            <c:strRef>
              <c:f>'Evolution MICO'!$C$3</c:f>
              <c:strCache>
                <c:ptCount val="1"/>
                <c:pt idx="0">
                  <c:v>Hommes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3548804898151442E-2"/>
                  <c:y val="5.5157198014340873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D-478C-8946-4A2002C85AC5}"/>
                </c:ext>
              </c:extLst>
            </c:dLbl>
            <c:dLbl>
              <c:idx val="24"/>
              <c:layout>
                <c:manualLayout>
                  <c:x val="-1.7268924099892891E-16"/>
                  <c:y val="5.2083333333333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'Evolution MICO'!$B$6:$B$30</c:f>
              <c:strCache>
                <c:ptCount val="2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 *</c:v>
                </c:pt>
                <c:pt idx="18">
                  <c:v>2019 *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strCache>
            </c:strRef>
          </c:cat>
          <c:val>
            <c:numRef>
              <c:f>'Evolution MICO'!$C$6:$C$30</c:f>
              <c:numCache>
                <c:formatCode>_-* #\ ##0_-;\-* #\ ##0_-;_-* "-"??_-;_-@_-</c:formatCode>
                <c:ptCount val="25"/>
                <c:pt idx="0">
                  <c:v>1020611</c:v>
                </c:pt>
                <c:pt idx="1">
                  <c:v>1068887</c:v>
                </c:pt>
                <c:pt idx="2">
                  <c:v>1117173</c:v>
                </c:pt>
                <c:pt idx="3">
                  <c:v>1179718</c:v>
                </c:pt>
                <c:pt idx="4">
                  <c:v>1243457</c:v>
                </c:pt>
                <c:pt idx="5">
                  <c:v>1309926</c:v>
                </c:pt>
                <c:pt idx="6">
                  <c:v>1363448</c:v>
                </c:pt>
                <c:pt idx="7">
                  <c:v>1414090</c:v>
                </c:pt>
                <c:pt idx="8">
                  <c:v>1450876</c:v>
                </c:pt>
                <c:pt idx="9">
                  <c:v>1421715</c:v>
                </c:pt>
                <c:pt idx="10">
                  <c:v>1403686</c:v>
                </c:pt>
                <c:pt idx="11">
                  <c:v>1380888</c:v>
                </c:pt>
                <c:pt idx="12">
                  <c:v>1362532</c:v>
                </c:pt>
                <c:pt idx="13">
                  <c:v>1340430</c:v>
                </c:pt>
                <c:pt idx="14">
                  <c:v>1306549</c:v>
                </c:pt>
                <c:pt idx="15">
                  <c:v>1284762</c:v>
                </c:pt>
                <c:pt idx="16">
                  <c:v>1266578</c:v>
                </c:pt>
                <c:pt idx="18">
                  <c:v>1431334</c:v>
                </c:pt>
                <c:pt idx="19">
                  <c:v>1374448</c:v>
                </c:pt>
                <c:pt idx="20">
                  <c:v>1342633</c:v>
                </c:pt>
                <c:pt idx="21">
                  <c:v>1302199</c:v>
                </c:pt>
                <c:pt idx="22">
                  <c:v>1275202</c:v>
                </c:pt>
                <c:pt idx="23">
                  <c:v>1243513</c:v>
                </c:pt>
                <c:pt idx="24">
                  <c:v>1215564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FD-478C-8946-4A2002C85AC5}"/>
            </c:ext>
          </c:extLst>
        </c:ser>
        <c:ser>
          <c:idx val="1"/>
          <c:order val="1"/>
          <c:tx>
            <c:strRef>
              <c:f>'Evolution MICO'!$D$3</c:f>
              <c:strCache>
                <c:ptCount val="1"/>
                <c:pt idx="0">
                  <c:v>Femmes</c:v>
                </c:pt>
              </c:strCache>
            </c:strRef>
          </c:tx>
          <c:spPr>
            <a:ln w="28575" cap="rnd">
              <a:solidFill>
                <a:srgbClr val="991E6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2968326857412009E-2"/>
                  <c:y val="-4.78029049457621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FD-478C-8946-4A2002C85AC5}"/>
                </c:ext>
              </c:extLst>
            </c:dLbl>
            <c:dLbl>
              <c:idx val="24"/>
              <c:layout>
                <c:manualLayout>
                  <c:x val="-9.419521959260567E-3"/>
                  <c:y val="5.5338541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'Evolution MICO'!$B$6:$B$30</c:f>
              <c:strCache>
                <c:ptCount val="2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 *</c:v>
                </c:pt>
                <c:pt idx="18">
                  <c:v>2019 *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strCache>
            </c:strRef>
          </c:cat>
          <c:val>
            <c:numRef>
              <c:f>'Evolution MICO'!$D$6:$D$30</c:f>
              <c:numCache>
                <c:formatCode>_-* #\ ##0_-;\-* #\ ##0_-;_-* "-"??_-;_-@_-</c:formatCode>
                <c:ptCount val="25"/>
                <c:pt idx="0">
                  <c:v>2386804</c:v>
                </c:pt>
                <c:pt idx="1">
                  <c:v>2506374</c:v>
                </c:pt>
                <c:pt idx="2">
                  <c:v>2623759</c:v>
                </c:pt>
                <c:pt idx="3">
                  <c:v>2760301</c:v>
                </c:pt>
                <c:pt idx="4">
                  <c:v>2908210</c:v>
                </c:pt>
                <c:pt idx="5">
                  <c:v>3059770</c:v>
                </c:pt>
                <c:pt idx="6">
                  <c:v>3201815</c:v>
                </c:pt>
                <c:pt idx="7">
                  <c:v>3335603</c:v>
                </c:pt>
                <c:pt idx="8">
                  <c:v>3447112</c:v>
                </c:pt>
                <c:pt idx="9">
                  <c:v>3455910</c:v>
                </c:pt>
                <c:pt idx="10">
                  <c:v>3494945</c:v>
                </c:pt>
                <c:pt idx="11">
                  <c:v>3519871</c:v>
                </c:pt>
                <c:pt idx="12">
                  <c:v>3536964</c:v>
                </c:pt>
                <c:pt idx="13">
                  <c:v>3532432</c:v>
                </c:pt>
                <c:pt idx="14">
                  <c:v>3518173</c:v>
                </c:pt>
                <c:pt idx="15">
                  <c:v>3509333</c:v>
                </c:pt>
                <c:pt idx="16">
                  <c:v>3495289</c:v>
                </c:pt>
                <c:pt idx="18">
                  <c:v>3581185</c:v>
                </c:pt>
                <c:pt idx="19">
                  <c:v>3525917</c:v>
                </c:pt>
                <c:pt idx="20">
                  <c:v>3496448</c:v>
                </c:pt>
                <c:pt idx="21">
                  <c:v>3442215</c:v>
                </c:pt>
                <c:pt idx="22">
                  <c:v>3411220</c:v>
                </c:pt>
                <c:pt idx="23">
                  <c:v>3361751</c:v>
                </c:pt>
                <c:pt idx="24">
                  <c:v>3324653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FD-478C-8946-4A2002C85AC5}"/>
            </c:ext>
          </c:extLst>
        </c:ser>
        <c:ser>
          <c:idx val="2"/>
          <c:order val="2"/>
          <c:tx>
            <c:strRef>
              <c:f>'Evolution MICO'!$E$3</c:f>
              <c:strCache>
                <c:ptCount val="1"/>
                <c:pt idx="0">
                  <c:v>Ensemble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323207347227131E-2"/>
                  <c:y val="-5.5157198014340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FD-478C-8946-4A2002C85AC5}"/>
                </c:ext>
              </c:extLst>
            </c:dLbl>
            <c:dLbl>
              <c:idx val="24"/>
              <c:layout>
                <c:manualLayout>
                  <c:x val="-1.6484163428706167E-2"/>
                  <c:y val="-4.8828125000000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'Evolution MICO'!$B$6:$B$30</c:f>
              <c:strCache>
                <c:ptCount val="2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 *</c:v>
                </c:pt>
                <c:pt idx="18">
                  <c:v>2019 *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strCache>
            </c:strRef>
          </c:cat>
          <c:val>
            <c:numRef>
              <c:f>'Evolution MICO'!$E$6:$E$30</c:f>
              <c:numCache>
                <c:formatCode>_-* #\ ##0_-;\-* #\ ##0_-;_-* "-"??_-;_-@_-</c:formatCode>
                <c:ptCount val="25"/>
                <c:pt idx="0">
                  <c:v>3407415</c:v>
                </c:pt>
                <c:pt idx="1">
                  <c:v>3575261</c:v>
                </c:pt>
                <c:pt idx="2">
                  <c:v>3740932</c:v>
                </c:pt>
                <c:pt idx="3">
                  <c:v>3940019</c:v>
                </c:pt>
                <c:pt idx="4">
                  <c:v>4151667</c:v>
                </c:pt>
                <c:pt idx="5">
                  <c:v>4369696</c:v>
                </c:pt>
                <c:pt idx="6">
                  <c:v>4565263</c:v>
                </c:pt>
                <c:pt idx="7">
                  <c:v>4749693</c:v>
                </c:pt>
                <c:pt idx="8">
                  <c:v>4897988</c:v>
                </c:pt>
                <c:pt idx="9">
                  <c:v>4877625</c:v>
                </c:pt>
                <c:pt idx="10">
                  <c:v>4898631</c:v>
                </c:pt>
                <c:pt idx="11">
                  <c:v>4900759</c:v>
                </c:pt>
                <c:pt idx="12">
                  <c:v>4899496</c:v>
                </c:pt>
                <c:pt idx="13">
                  <c:v>4872862</c:v>
                </c:pt>
                <c:pt idx="14">
                  <c:v>4824722</c:v>
                </c:pt>
                <c:pt idx="15">
                  <c:v>4794095</c:v>
                </c:pt>
                <c:pt idx="16">
                  <c:v>4761867</c:v>
                </c:pt>
                <c:pt idx="18">
                  <c:v>5012519</c:v>
                </c:pt>
                <c:pt idx="19">
                  <c:v>4900365</c:v>
                </c:pt>
                <c:pt idx="20">
                  <c:v>4839081</c:v>
                </c:pt>
                <c:pt idx="21">
                  <c:v>4744414</c:v>
                </c:pt>
                <c:pt idx="22">
                  <c:v>4686422</c:v>
                </c:pt>
                <c:pt idx="23">
                  <c:v>4605264</c:v>
                </c:pt>
                <c:pt idx="24">
                  <c:v>4540217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FD-478C-8946-4A2002C85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0502752"/>
        <c:axId val="530501768"/>
      </c:lineChart>
      <c:catAx>
        <c:axId val="53050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0501768"/>
        <c:crosses val="autoZero"/>
        <c:auto val="1"/>
        <c:lblAlgn val="ctr"/>
        <c:lblOffset val="100"/>
        <c:noMultiLvlLbl val="0"/>
      </c:catAx>
      <c:valAx>
        <c:axId val="530501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0502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714375</xdr:colOff>
      <xdr:row>2</xdr:row>
      <xdr:rowOff>114300</xdr:rowOff>
    </xdr:from>
    <xdr:to>
      <xdr:col>16</xdr:col>
      <xdr:colOff>647065</xdr:colOff>
      <xdr:row>18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7067B4E-28F9-4813-A186-08FA3F6069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</xdr:colOff>
      <xdr:row>30</xdr:row>
      <xdr:rowOff>200025</xdr:rowOff>
    </xdr:from>
    <xdr:to>
      <xdr:col>17</xdr:col>
      <xdr:colOff>68580</xdr:colOff>
      <xdr:row>50</xdr:row>
      <xdr:rowOff>177165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1436CB6-3F1E-41FF-84E4-F277926A4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SPR\PSN\LABELLISATION%20DES%20S&#201;RIES%20STATISTIQUES\STOCK\2024\S&#233;ries-labellis&#233;es-2024-Stock.xlsx" TargetMode="External"/><Relationship Id="rId1" Type="http://schemas.openxmlformats.org/officeDocument/2006/relationships/externalLinkPath" Target="/DSPR/PSN/LABELLISATION%20DES%20S&#201;RIES%20STATISTIQUES/STOCK/2024/S&#233;ries-labellis&#233;es-2024-Stoc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SPR/PSN/LABELLISATION%20DES%20S&#201;RIES%20STATISTIQUES/STOCK/2024/S&#233;ries-labellis&#233;es-2025-Stoc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SPR/PSN/LABELLISATION%20DES%20S&#201;RIES%20STATISTIQUES/STOCK/2025/S&#233;ries-labellis&#233;es-2024-Stoc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SPR/PSN/Fiches%20sur%20les%20principaux%20chiffres%20du%20RG/Fiche%20TI%20et%20TS/2025/Sources/F17B_TSTI_STOCK_Principaux%20chiffres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SPR\PSN\LABELLISATION%20DES%20S&#201;RIES%20STATISTIQUES\STOCK\2025\S&#233;ries%20labellis&#233;es%202025%20Stock.xlsx" TargetMode="External"/><Relationship Id="rId1" Type="http://schemas.openxmlformats.org/officeDocument/2006/relationships/externalLinkPath" Target="/DSPR/PSN/LABELLISATION%20DES%20S&#201;RIES%20STATISTIQUES/STOCK/2025/S&#233;ries%20labellis&#233;es%202025%20Sto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scriptif"/>
      <sheetName val="Retraités en paiement"/>
      <sheetName val="Âges moyens"/>
      <sheetName val="Montants globaux des pensions"/>
      <sheetName val="Montants droit direct"/>
      <sheetName val="Bénéficiaires d'un droit dérivé"/>
      <sheetName val="Montants droit dérivé"/>
      <sheetName val="Pensions portées au minimum"/>
      <sheetName val="Compléments de pension"/>
      <sheetName val="Minimum Vieilles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AB10">
            <v>1243513</v>
          </cell>
          <cell r="AH10">
            <v>-2.4850180598838478E-2</v>
          </cell>
        </row>
        <row r="13">
          <cell r="AH13">
            <v>-1.4501849778085218E-2</v>
          </cell>
        </row>
        <row r="16">
          <cell r="AH16">
            <v>-1.7317689273394499E-2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riptif"/>
      <sheetName val="Retraités en paiement"/>
      <sheetName val="Âges moyens"/>
      <sheetName val="Montants globaux des pensions"/>
      <sheetName val="Montants droit direct"/>
      <sheetName val="Bénéficiaires d'un droit dérivé"/>
      <sheetName val="Montants droit dérivé"/>
      <sheetName val="Pensions portées au minimum"/>
      <sheetName val="Compléments de pension"/>
      <sheetName val="Minimum Vieilles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AC10">
            <v>1215564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riptif"/>
      <sheetName val="Retraités en paiement"/>
      <sheetName val="Âges moyens"/>
      <sheetName val="Montants globaux des pensions"/>
      <sheetName val="Montants droit direct"/>
      <sheetName val="Bénéficiaires d'un droit dérivé"/>
      <sheetName val="Montants droit dérivé"/>
      <sheetName val="Pensions portées au minimum"/>
      <sheetName val="Compléments de pension"/>
      <sheetName val="Minimum Vieilles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AC13">
            <v>3324653</v>
          </cell>
        </row>
      </sheetData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aires"/>
      <sheetName val="Effectifs DP_DD"/>
      <sheetName val="Pyramide des âges"/>
      <sheetName val="Compléments de pension"/>
      <sheetName val="Montants"/>
      <sheetName val="Prélèvements sociaux"/>
    </sheetNames>
    <sheetDataSet>
      <sheetData sheetId="0"/>
      <sheetData sheetId="1">
        <row r="12">
          <cell r="D12">
            <v>6815624</v>
          </cell>
          <cell r="E12">
            <v>8079220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scriptif"/>
      <sheetName val="Retraités en paiement"/>
      <sheetName val="Âges moyens"/>
      <sheetName val="Montants globaux des pensions"/>
      <sheetName val="Montants droit direct"/>
      <sheetName val="Bénéficiaires d'un droit dérivé"/>
      <sheetName val="Montants droit dérivé"/>
      <sheetName val="Pensions portées au minimum"/>
      <sheetName val="Compléments de pension"/>
      <sheetName val="Minimum Vieillesse"/>
    </sheetNames>
    <sheetDataSet>
      <sheetData sheetId="0"/>
      <sheetData sheetId="1">
        <row r="35">
          <cell r="AB35">
            <v>14708834</v>
          </cell>
        </row>
      </sheetData>
      <sheetData sheetId="2"/>
      <sheetData sheetId="3"/>
      <sheetData sheetId="4"/>
      <sheetData sheetId="5"/>
      <sheetData sheetId="6"/>
      <sheetData sheetId="7">
        <row r="10">
          <cell r="AB10">
            <v>1243513</v>
          </cell>
        </row>
        <row r="13">
          <cell r="AB13">
            <v>3361751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1283A-51F6-4D0B-B532-1E3D5FB232AE}">
  <dimension ref="A1:K7"/>
  <sheetViews>
    <sheetView showGridLines="0" tabSelected="1" workbookViewId="0">
      <selection activeCell="I4" sqref="I4"/>
    </sheetView>
  </sheetViews>
  <sheetFormatPr baseColWidth="10" defaultColWidth="11.42578125" defaultRowHeight="15" x14ac:dyDescent="0.25"/>
  <cols>
    <col min="1" max="1" width="32.5703125" style="1" customWidth="1"/>
    <col min="2" max="8" width="11.42578125" style="1"/>
    <col min="9" max="9" width="13" style="1" bestFit="1" customWidth="1"/>
    <col min="10" max="10" width="12.85546875" style="1" bestFit="1" customWidth="1"/>
    <col min="11" max="11" width="13.85546875" style="1" bestFit="1" customWidth="1"/>
    <col min="12" max="16384" width="11.42578125" style="1"/>
  </cols>
  <sheetData>
    <row r="1" spans="1:11" ht="33.75" customHeight="1" x14ac:dyDescent="0.25">
      <c r="A1" s="37" t="s">
        <v>21</v>
      </c>
      <c r="B1" s="37"/>
      <c r="C1" s="37"/>
      <c r="D1" s="37"/>
      <c r="E1" s="37"/>
      <c r="F1" s="37"/>
      <c r="G1" s="37"/>
    </row>
    <row r="2" spans="1:11" x14ac:dyDescent="0.25">
      <c r="B2" s="38" t="s">
        <v>0</v>
      </c>
      <c r="C2" s="39"/>
      <c r="D2" s="38" t="s">
        <v>1</v>
      </c>
      <c r="E2" s="40"/>
      <c r="F2" s="38" t="s">
        <v>2</v>
      </c>
      <c r="G2" s="40"/>
    </row>
    <row r="3" spans="1:11" ht="30" x14ac:dyDescent="0.25">
      <c r="B3" s="2">
        <v>2025</v>
      </c>
      <c r="C3" s="3" t="s">
        <v>22</v>
      </c>
      <c r="D3" s="2">
        <v>2025</v>
      </c>
      <c r="E3" s="3" t="s">
        <v>22</v>
      </c>
      <c r="F3" s="2">
        <v>2025</v>
      </c>
      <c r="G3" s="3" t="s">
        <v>22</v>
      </c>
      <c r="I3" s="41" t="s">
        <v>23</v>
      </c>
      <c r="J3" s="41"/>
      <c r="K3" s="41"/>
    </row>
    <row r="4" spans="1:11" ht="30" customHeight="1" x14ac:dyDescent="0.25">
      <c r="A4" s="4" t="s">
        <v>3</v>
      </c>
      <c r="B4" s="5">
        <f>'[2]Pensions portées au minimum'!$AC$10</f>
        <v>1215564</v>
      </c>
      <c r="C4" s="6">
        <f>'[1]Pensions portées au minimum'!$AH$10</f>
        <v>-2.4850180598838478E-2</v>
      </c>
      <c r="D4" s="5">
        <f>'[3]Pensions portées au minimum'!$AC$13</f>
        <v>3324653</v>
      </c>
      <c r="E4" s="7">
        <f>'[1]Pensions portées au minimum'!$AH$13</f>
        <v>-1.4501849778085218E-2</v>
      </c>
      <c r="F4" s="8">
        <f>B4+D4</f>
        <v>4540217</v>
      </c>
      <c r="G4" s="7">
        <f>'[1]Pensions portées au minimum'!$AH$16</f>
        <v>-1.7317689273394499E-2</v>
      </c>
      <c r="I4" s="18" t="s">
        <v>0</v>
      </c>
      <c r="J4" s="18" t="s">
        <v>1</v>
      </c>
      <c r="K4" s="18" t="s">
        <v>2</v>
      </c>
    </row>
    <row r="5" spans="1:11" ht="30" customHeight="1" x14ac:dyDescent="0.25">
      <c r="A5" s="9" t="s">
        <v>4</v>
      </c>
      <c r="B5" s="10">
        <f>B4/I5</f>
        <v>0.17834962726817088</v>
      </c>
      <c r="C5" s="11"/>
      <c r="D5" s="10">
        <f>D4/J5</f>
        <v>0.41150668010030672</v>
      </c>
      <c r="E5" s="12"/>
      <c r="F5" s="13">
        <f>F4/K5</f>
        <v>0.30481802964838034</v>
      </c>
      <c r="G5" s="12"/>
      <c r="I5" s="14">
        <f>'[4]Effectifs DP_DD'!$D$12</f>
        <v>6815624</v>
      </c>
      <c r="J5" s="14">
        <f>'[4]Effectifs DP_DD'!$E$12</f>
        <v>8079220</v>
      </c>
      <c r="K5" s="14">
        <f>SUM(I5:J5)</f>
        <v>14894844</v>
      </c>
    </row>
    <row r="6" spans="1:11" x14ac:dyDescent="0.25">
      <c r="A6" s="19" t="s">
        <v>16</v>
      </c>
    </row>
    <row r="7" spans="1:11" x14ac:dyDescent="0.25">
      <c r="A7" s="20" t="s">
        <v>17</v>
      </c>
    </row>
  </sheetData>
  <mergeCells count="5">
    <mergeCell ref="A1:G1"/>
    <mergeCell ref="B2:C2"/>
    <mergeCell ref="D2:E2"/>
    <mergeCell ref="F2:G2"/>
    <mergeCell ref="I3:K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C24A0-6816-4710-B9EE-6BE6B7B740F1}">
  <dimension ref="B1:Q56"/>
  <sheetViews>
    <sheetView showGridLines="0" topLeftCell="F1" workbookViewId="0">
      <selection activeCell="S47" sqref="S47"/>
    </sheetView>
  </sheetViews>
  <sheetFormatPr baseColWidth="10" defaultRowHeight="15" x14ac:dyDescent="0.25"/>
  <cols>
    <col min="1" max="1" width="5.140625" customWidth="1"/>
    <col min="2" max="2" width="15.5703125" customWidth="1"/>
    <col min="3" max="5" width="12.85546875" bestFit="1" customWidth="1"/>
    <col min="6" max="6" width="14.7109375" customWidth="1"/>
    <col min="7" max="7" width="16.7109375" customWidth="1"/>
    <col min="8" max="8" width="15.7109375" customWidth="1"/>
  </cols>
  <sheetData>
    <row r="1" spans="2:17" s="15" customFormat="1" ht="41.25" customHeight="1" x14ac:dyDescent="0.25">
      <c r="B1" s="43" t="s">
        <v>5</v>
      </c>
      <c r="C1" s="43"/>
      <c r="D1" s="43"/>
      <c r="E1" s="43"/>
      <c r="F1" s="43"/>
      <c r="G1" s="43"/>
      <c r="H1" s="43"/>
    </row>
    <row r="2" spans="2:17" ht="33.75" customHeight="1" x14ac:dyDescent="0.25">
      <c r="B2" s="44" t="s">
        <v>6</v>
      </c>
      <c r="C2" s="46" t="s">
        <v>7</v>
      </c>
      <c r="D2" s="47"/>
      <c r="E2" s="48"/>
      <c r="F2" s="49" t="s">
        <v>8</v>
      </c>
      <c r="G2" s="50" t="s">
        <v>9</v>
      </c>
      <c r="H2" s="51" t="s">
        <v>10</v>
      </c>
      <c r="K2" s="54" t="s">
        <v>19</v>
      </c>
      <c r="L2" s="54"/>
      <c r="M2" s="54"/>
      <c r="N2" s="54"/>
      <c r="O2" s="54"/>
      <c r="P2" s="54"/>
      <c r="Q2" s="54"/>
    </row>
    <row r="3" spans="2:17" ht="59.25" customHeight="1" x14ac:dyDescent="0.25">
      <c r="B3" s="45"/>
      <c r="C3" s="21" t="s">
        <v>0</v>
      </c>
      <c r="D3" s="21" t="s">
        <v>1</v>
      </c>
      <c r="E3" s="21" t="s">
        <v>2</v>
      </c>
      <c r="F3" s="49"/>
      <c r="G3" s="50"/>
      <c r="H3" s="52"/>
    </row>
    <row r="4" spans="2:17" ht="15" customHeight="1" x14ac:dyDescent="0.25">
      <c r="B4" s="22">
        <v>2001</v>
      </c>
      <c r="C4" s="23" t="s">
        <v>11</v>
      </c>
      <c r="D4" s="23" t="s">
        <v>11</v>
      </c>
      <c r="E4" s="24">
        <v>3125197</v>
      </c>
      <c r="F4" s="25">
        <v>9252720</v>
      </c>
      <c r="G4" s="26">
        <f t="shared" ref="G4:G6" si="0">E4/F4</f>
        <v>0.33775981549209316</v>
      </c>
      <c r="H4" s="27"/>
    </row>
    <row r="5" spans="2:17" ht="15" customHeight="1" x14ac:dyDescent="0.25">
      <c r="B5" s="28">
        <v>2002</v>
      </c>
      <c r="C5" s="29" t="s">
        <v>11</v>
      </c>
      <c r="D5" s="29" t="s">
        <v>11</v>
      </c>
      <c r="E5" s="30">
        <v>3254076</v>
      </c>
      <c r="F5" s="25">
        <v>9424938</v>
      </c>
      <c r="G5" s="26">
        <f t="shared" si="0"/>
        <v>0.34526232427205356</v>
      </c>
      <c r="H5" s="31">
        <f>E5/E4-1</f>
        <v>4.1238680313593123E-2</v>
      </c>
    </row>
    <row r="6" spans="2:17" x14ac:dyDescent="0.25">
      <c r="B6" s="28">
        <v>2003</v>
      </c>
      <c r="C6" s="25">
        <v>1020611</v>
      </c>
      <c r="D6" s="25">
        <v>2386804</v>
      </c>
      <c r="E6" s="25">
        <f t="shared" ref="E6" si="1">SUM(C6:D6)</f>
        <v>3407415</v>
      </c>
      <c r="F6" s="25">
        <v>9588050</v>
      </c>
      <c r="G6" s="26">
        <f t="shared" si="0"/>
        <v>0.35538143835294977</v>
      </c>
      <c r="H6" s="31">
        <f t="shared" ref="H6" si="2">E6/E5-1</f>
        <v>4.712213236568541E-2</v>
      </c>
    </row>
    <row r="7" spans="2:17" x14ac:dyDescent="0.25">
      <c r="B7" s="28">
        <v>2004</v>
      </c>
      <c r="C7" s="25">
        <v>1068887</v>
      </c>
      <c r="D7" s="25">
        <v>2506374</v>
      </c>
      <c r="E7" s="25">
        <f>SUM(C7:D7)</f>
        <v>3575261</v>
      </c>
      <c r="F7" s="25">
        <v>9916644</v>
      </c>
      <c r="G7" s="26">
        <f>E7/F7</f>
        <v>0.36053134508004925</v>
      </c>
      <c r="H7" s="31">
        <f>E7/E6-1</f>
        <v>4.9259042411916365E-2</v>
      </c>
    </row>
    <row r="8" spans="2:17" x14ac:dyDescent="0.25">
      <c r="B8" s="28">
        <v>2005</v>
      </c>
      <c r="C8" s="25">
        <v>1117173</v>
      </c>
      <c r="D8" s="25">
        <v>2623759</v>
      </c>
      <c r="E8" s="25">
        <f t="shared" ref="E8:E22" si="3">SUM(C8:D8)</f>
        <v>3740932</v>
      </c>
      <c r="F8" s="25">
        <v>10206851</v>
      </c>
      <c r="G8" s="26">
        <f t="shared" ref="G8:G22" si="4">E8/F8</f>
        <v>0.36651186541275071</v>
      </c>
      <c r="H8" s="31">
        <f t="shared" ref="H8:H21" si="5">E8/E7-1</f>
        <v>4.6338155452147367E-2</v>
      </c>
    </row>
    <row r="9" spans="2:17" x14ac:dyDescent="0.25">
      <c r="B9" s="28">
        <v>2006</v>
      </c>
      <c r="C9" s="25">
        <v>1179718</v>
      </c>
      <c r="D9" s="25">
        <v>2760301</v>
      </c>
      <c r="E9" s="25">
        <f t="shared" si="3"/>
        <v>3940019</v>
      </c>
      <c r="F9" s="25">
        <v>10575899</v>
      </c>
      <c r="G9" s="26">
        <f t="shared" si="4"/>
        <v>0.37254695794655374</v>
      </c>
      <c r="H9" s="31">
        <f t="shared" si="5"/>
        <v>5.3218556231441783E-2</v>
      </c>
    </row>
    <row r="10" spans="2:17" x14ac:dyDescent="0.25">
      <c r="B10" s="28">
        <v>2007</v>
      </c>
      <c r="C10" s="25">
        <v>1243457</v>
      </c>
      <c r="D10" s="25">
        <v>2908210</v>
      </c>
      <c r="E10" s="25">
        <f t="shared" si="3"/>
        <v>4151667</v>
      </c>
      <c r="F10" s="25">
        <v>10973791</v>
      </c>
      <c r="G10" s="26">
        <f t="shared" si="4"/>
        <v>0.37832568526227628</v>
      </c>
      <c r="H10" s="31">
        <f t="shared" si="5"/>
        <v>5.3717507453644231E-2</v>
      </c>
    </row>
    <row r="11" spans="2:17" x14ac:dyDescent="0.25">
      <c r="B11" s="28">
        <v>2008</v>
      </c>
      <c r="C11" s="25">
        <v>1309926</v>
      </c>
      <c r="D11" s="25">
        <v>3059770</v>
      </c>
      <c r="E11" s="25">
        <f t="shared" si="3"/>
        <v>4369696</v>
      </c>
      <c r="F11" s="25">
        <v>11361963</v>
      </c>
      <c r="G11" s="26">
        <f t="shared" si="4"/>
        <v>0.38458988116754123</v>
      </c>
      <c r="H11" s="31">
        <f t="shared" si="5"/>
        <v>5.2516013447128529E-2</v>
      </c>
    </row>
    <row r="12" spans="2:17" x14ac:dyDescent="0.25">
      <c r="B12" s="28">
        <v>2009</v>
      </c>
      <c r="C12" s="25">
        <v>1363448</v>
      </c>
      <c r="D12" s="25">
        <v>3201815</v>
      </c>
      <c r="E12" s="25">
        <f t="shared" si="3"/>
        <v>4565263</v>
      </c>
      <c r="F12" s="25">
        <v>11676174</v>
      </c>
      <c r="G12" s="26">
        <f t="shared" si="4"/>
        <v>0.39098963410445919</v>
      </c>
      <c r="H12" s="31">
        <f t="shared" si="5"/>
        <v>4.4755287324335535E-2</v>
      </c>
    </row>
    <row r="13" spans="2:17" x14ac:dyDescent="0.25">
      <c r="B13" s="28">
        <v>2010</v>
      </c>
      <c r="C13" s="25">
        <v>1414090</v>
      </c>
      <c r="D13" s="25">
        <v>3335603</v>
      </c>
      <c r="E13" s="25">
        <f t="shared" si="3"/>
        <v>4749693</v>
      </c>
      <c r="F13" s="25">
        <v>12014303</v>
      </c>
      <c r="G13" s="26">
        <f t="shared" si="4"/>
        <v>0.39533654178690181</v>
      </c>
      <c r="H13" s="31">
        <f t="shared" si="5"/>
        <v>4.0398548780212762E-2</v>
      </c>
      <c r="I13" s="16"/>
    </row>
    <row r="14" spans="2:17" x14ac:dyDescent="0.25">
      <c r="B14" s="28">
        <v>2011</v>
      </c>
      <c r="C14" s="25">
        <v>1450876</v>
      </c>
      <c r="D14" s="25">
        <v>3447112</v>
      </c>
      <c r="E14" s="25">
        <f t="shared" si="3"/>
        <v>4897988</v>
      </c>
      <c r="F14" s="25">
        <v>12237792</v>
      </c>
      <c r="G14" s="26">
        <f t="shared" si="4"/>
        <v>0.40023461748655315</v>
      </c>
      <c r="H14" s="31">
        <f t="shared" si="5"/>
        <v>3.1222017928316692E-2</v>
      </c>
      <c r="I14" s="36"/>
    </row>
    <row r="15" spans="2:17" x14ac:dyDescent="0.25">
      <c r="B15" s="28">
        <v>2012</v>
      </c>
      <c r="C15" s="25">
        <v>1421715</v>
      </c>
      <c r="D15" s="25">
        <v>3455910</v>
      </c>
      <c r="E15" s="25">
        <f t="shared" si="3"/>
        <v>4877625</v>
      </c>
      <c r="F15" s="25">
        <v>12377039</v>
      </c>
      <c r="G15" s="26">
        <f t="shared" si="4"/>
        <v>0.39408658242088435</v>
      </c>
      <c r="H15" s="31">
        <f t="shared" si="5"/>
        <v>-4.1574213738375665E-3</v>
      </c>
    </row>
    <row r="16" spans="2:17" x14ac:dyDescent="0.25">
      <c r="B16" s="28">
        <v>2013</v>
      </c>
      <c r="C16" s="25">
        <v>1403686</v>
      </c>
      <c r="D16" s="25">
        <v>3494945</v>
      </c>
      <c r="E16" s="25">
        <f t="shared" si="3"/>
        <v>4898631</v>
      </c>
      <c r="F16" s="25">
        <v>12653193</v>
      </c>
      <c r="G16" s="26">
        <f t="shared" si="4"/>
        <v>0.38714583741827063</v>
      </c>
      <c r="H16" s="31">
        <f t="shared" si="5"/>
        <v>4.3066041362342933E-3</v>
      </c>
    </row>
    <row r="17" spans="2:17" x14ac:dyDescent="0.25">
      <c r="B17" s="28">
        <v>2014</v>
      </c>
      <c r="C17" s="25">
        <v>1380888</v>
      </c>
      <c r="D17" s="25">
        <v>3519871</v>
      </c>
      <c r="E17" s="25">
        <f t="shared" si="3"/>
        <v>4900759</v>
      </c>
      <c r="F17" s="25">
        <v>12860524</v>
      </c>
      <c r="G17" s="26">
        <f t="shared" si="4"/>
        <v>0.3810699315206752</v>
      </c>
      <c r="H17" s="31">
        <f t="shared" si="5"/>
        <v>4.3440708230524372E-4</v>
      </c>
    </row>
    <row r="18" spans="2:17" x14ac:dyDescent="0.25">
      <c r="B18" s="28">
        <v>2015</v>
      </c>
      <c r="C18" s="25">
        <v>1362532</v>
      </c>
      <c r="D18" s="25">
        <v>3536964</v>
      </c>
      <c r="E18" s="32">
        <f t="shared" si="3"/>
        <v>4899496</v>
      </c>
      <c r="F18" s="25">
        <v>13040190</v>
      </c>
      <c r="G18" s="26">
        <f t="shared" si="4"/>
        <v>0.37572274637102682</v>
      </c>
      <c r="H18" s="31">
        <f>E18/E17-1</f>
        <v>-2.5771518248496328E-4</v>
      </c>
    </row>
    <row r="19" spans="2:17" x14ac:dyDescent="0.25">
      <c r="B19" s="28">
        <v>2016</v>
      </c>
      <c r="C19" s="25">
        <v>1340430</v>
      </c>
      <c r="D19" s="25">
        <v>3532432</v>
      </c>
      <c r="E19" s="25">
        <f t="shared" si="3"/>
        <v>4872862</v>
      </c>
      <c r="F19" s="25">
        <v>13223004</v>
      </c>
      <c r="G19" s="26">
        <f t="shared" si="4"/>
        <v>0.36851399273569002</v>
      </c>
      <c r="H19" s="31">
        <f t="shared" si="5"/>
        <v>-5.4360693426426243E-3</v>
      </c>
    </row>
    <row r="20" spans="2:17" x14ac:dyDescent="0.25">
      <c r="B20" s="28">
        <v>2017</v>
      </c>
      <c r="C20" s="25">
        <v>1306549</v>
      </c>
      <c r="D20" s="25">
        <v>3518173</v>
      </c>
      <c r="E20" s="25">
        <f t="shared" si="3"/>
        <v>4824722</v>
      </c>
      <c r="F20" s="25">
        <v>13379101</v>
      </c>
      <c r="G20" s="26">
        <f t="shared" si="4"/>
        <v>0.36061630747835749</v>
      </c>
      <c r="H20" s="31">
        <f t="shared" si="5"/>
        <v>-9.8792044593095651E-3</v>
      </c>
      <c r="K20" s="53" t="s">
        <v>15</v>
      </c>
      <c r="L20" s="53"/>
      <c r="M20" s="53"/>
      <c r="N20" s="53"/>
      <c r="O20" s="53"/>
      <c r="P20" s="53"/>
      <c r="Q20" s="53"/>
    </row>
    <row r="21" spans="2:17" x14ac:dyDescent="0.25">
      <c r="B21" s="28">
        <v>2018</v>
      </c>
      <c r="C21" s="25">
        <v>1284762</v>
      </c>
      <c r="D21" s="25">
        <v>3509333</v>
      </c>
      <c r="E21" s="25">
        <f t="shared" si="3"/>
        <v>4794095</v>
      </c>
      <c r="F21" s="25">
        <v>13588701</v>
      </c>
      <c r="G21" s="26">
        <f t="shared" si="4"/>
        <v>0.3528000947257578</v>
      </c>
      <c r="H21" s="31">
        <f t="shared" si="5"/>
        <v>-6.3479305128876229E-3</v>
      </c>
      <c r="K21" s="42" t="s">
        <v>18</v>
      </c>
      <c r="L21" s="42"/>
      <c r="M21" s="42"/>
      <c r="N21" s="42"/>
      <c r="O21" s="42"/>
      <c r="P21" s="42"/>
      <c r="Q21" s="42"/>
    </row>
    <row r="22" spans="2:17" x14ac:dyDescent="0.25">
      <c r="B22" s="28" t="s">
        <v>13</v>
      </c>
      <c r="C22" s="25">
        <v>1266578</v>
      </c>
      <c r="D22" s="25">
        <v>3495289</v>
      </c>
      <c r="E22" s="25">
        <f t="shared" si="3"/>
        <v>4761867</v>
      </c>
      <c r="F22" s="25">
        <v>13774073</v>
      </c>
      <c r="G22" s="26">
        <f t="shared" si="4"/>
        <v>0.34571233940752311</v>
      </c>
      <c r="H22" s="31">
        <f>E22/E21-1</f>
        <v>-6.722436664271414E-3</v>
      </c>
      <c r="K22" s="42"/>
      <c r="L22" s="42"/>
      <c r="M22" s="42"/>
      <c r="N22" s="42"/>
      <c r="O22" s="42"/>
      <c r="P22" s="42"/>
      <c r="Q22" s="42"/>
    </row>
    <row r="23" spans="2:17" ht="10.5" customHeight="1" x14ac:dyDescent="0.25">
      <c r="B23" s="33"/>
      <c r="C23" s="33"/>
      <c r="D23" s="33"/>
      <c r="E23" s="33"/>
      <c r="F23" s="25"/>
      <c r="G23" s="33"/>
      <c r="H23" s="33"/>
      <c r="K23" s="42" t="s">
        <v>14</v>
      </c>
      <c r="L23" s="42"/>
      <c r="M23" s="42"/>
      <c r="N23" s="42"/>
      <c r="O23" s="42"/>
      <c r="P23" s="42"/>
      <c r="Q23" s="42"/>
    </row>
    <row r="24" spans="2:17" ht="15" customHeight="1" x14ac:dyDescent="0.25">
      <c r="B24" s="28" t="s">
        <v>13</v>
      </c>
      <c r="C24" s="25">
        <v>1431334</v>
      </c>
      <c r="D24" s="25">
        <v>3581185</v>
      </c>
      <c r="E24" s="25">
        <f t="shared" ref="E24:E30" si="6">SUM(C24:D24)</f>
        <v>5012519</v>
      </c>
      <c r="F24" s="25">
        <v>13939683</v>
      </c>
      <c r="G24" s="26">
        <f>E24/F24</f>
        <v>0.35958629762240646</v>
      </c>
      <c r="H24" s="33"/>
      <c r="K24" s="42"/>
      <c r="L24" s="42"/>
      <c r="M24" s="42"/>
      <c r="N24" s="42"/>
      <c r="O24" s="42"/>
      <c r="P24" s="42"/>
      <c r="Q24" s="42"/>
    </row>
    <row r="25" spans="2:17" x14ac:dyDescent="0.25">
      <c r="B25" s="28">
        <v>2020</v>
      </c>
      <c r="C25" s="25">
        <v>1374448</v>
      </c>
      <c r="D25" s="25">
        <v>3525917</v>
      </c>
      <c r="E25" s="25">
        <f t="shared" si="6"/>
        <v>4900365</v>
      </c>
      <c r="F25" s="25">
        <v>14029797</v>
      </c>
      <c r="G25" s="26">
        <f>E25/F25</f>
        <v>0.34928267315628303</v>
      </c>
      <c r="H25" s="31">
        <f>E25/E24-1</f>
        <v>-2.2374778030766596E-2</v>
      </c>
    </row>
    <row r="26" spans="2:17" x14ac:dyDescent="0.25">
      <c r="B26" s="28">
        <v>2021</v>
      </c>
      <c r="C26" s="25">
        <v>1342633</v>
      </c>
      <c r="D26" s="25">
        <v>3496448</v>
      </c>
      <c r="E26" s="25">
        <f t="shared" si="6"/>
        <v>4839081</v>
      </c>
      <c r="F26" s="25">
        <v>14175788</v>
      </c>
      <c r="G26" s="26">
        <f>E26/F26</f>
        <v>0.34136239904264937</v>
      </c>
      <c r="H26" s="31">
        <f>E26/E25-1</f>
        <v>-1.2506007205585701E-2</v>
      </c>
    </row>
    <row r="27" spans="2:17" x14ac:dyDescent="0.25">
      <c r="B27" s="28">
        <v>2022</v>
      </c>
      <c r="C27" s="25">
        <v>1302199</v>
      </c>
      <c r="D27" s="25">
        <v>3442215</v>
      </c>
      <c r="E27" s="25">
        <f t="shared" si="6"/>
        <v>4744414</v>
      </c>
      <c r="F27" s="25">
        <v>14355464</v>
      </c>
      <c r="G27" s="26">
        <f>E27/F27</f>
        <v>0.33049534309723461</v>
      </c>
      <c r="H27" s="31">
        <f t="shared" ref="H27:H30" si="7">E27/E26-1</f>
        <v>-1.9563012067787211E-2</v>
      </c>
      <c r="K27" s="17"/>
      <c r="L27" s="17"/>
      <c r="M27" s="17"/>
      <c r="N27" s="17"/>
      <c r="O27" s="17"/>
      <c r="P27" s="17"/>
      <c r="Q27" s="17"/>
    </row>
    <row r="28" spans="2:17" x14ac:dyDescent="0.25">
      <c r="B28" s="28">
        <v>2023</v>
      </c>
      <c r="C28" s="25">
        <v>1275202</v>
      </c>
      <c r="D28" s="25">
        <v>3411220</v>
      </c>
      <c r="E28" s="25">
        <f t="shared" si="6"/>
        <v>4686422</v>
      </c>
      <c r="F28" s="25">
        <v>14565401</v>
      </c>
      <c r="G28" s="26">
        <f>E28/F28</f>
        <v>0.32175029029410174</v>
      </c>
      <c r="H28" s="31">
        <f t="shared" si="7"/>
        <v>-1.2223216607994192E-2</v>
      </c>
    </row>
    <row r="29" spans="2:17" x14ac:dyDescent="0.25">
      <c r="B29" s="28">
        <v>2024</v>
      </c>
      <c r="C29" s="25">
        <f>'[5]Pensions portées au minimum'!$AB$10</f>
        <v>1243513</v>
      </c>
      <c r="D29" s="25">
        <f>'[5]Pensions portées au minimum'!$AB$13</f>
        <v>3361751</v>
      </c>
      <c r="E29" s="25">
        <f t="shared" si="6"/>
        <v>4605264</v>
      </c>
      <c r="F29" s="25">
        <f>'[5]Retraités en paiement'!$AB$35</f>
        <v>14708834</v>
      </c>
      <c r="G29" s="26">
        <f>E29/F29</f>
        <v>0.31309511005427076</v>
      </c>
      <c r="H29" s="31">
        <f>E29/E28-1</f>
        <v>-1.7317689273394499E-2</v>
      </c>
    </row>
    <row r="30" spans="2:17" x14ac:dyDescent="0.25">
      <c r="B30" s="34">
        <v>2025</v>
      </c>
      <c r="C30" s="35">
        <f>MICO!B4</f>
        <v>1215564</v>
      </c>
      <c r="D30" s="35">
        <f>MICO!D4</f>
        <v>3324653</v>
      </c>
      <c r="E30" s="25">
        <f t="shared" si="6"/>
        <v>4540217</v>
      </c>
      <c r="F30" s="35">
        <f>MICO!K5</f>
        <v>14894844</v>
      </c>
      <c r="G30" s="26">
        <f>E30/F30</f>
        <v>0.30481802964838034</v>
      </c>
      <c r="H30" s="31">
        <f>E30/E29-1</f>
        <v>-1.4124488845807748E-2</v>
      </c>
    </row>
    <row r="31" spans="2:17" ht="27" customHeight="1" x14ac:dyDescent="0.25">
      <c r="B31" s="55" t="s">
        <v>20</v>
      </c>
      <c r="C31" s="55"/>
      <c r="D31" s="55"/>
      <c r="E31" s="55"/>
      <c r="F31" s="55"/>
      <c r="G31" s="55"/>
      <c r="H31" s="55"/>
    </row>
    <row r="32" spans="2:17" ht="21" customHeight="1" x14ac:dyDescent="0.25">
      <c r="B32" s="42" t="s">
        <v>12</v>
      </c>
      <c r="C32" s="42"/>
      <c r="D32" s="42"/>
      <c r="E32" s="42"/>
      <c r="F32" s="42"/>
      <c r="G32" s="42"/>
      <c r="H32" s="42"/>
    </row>
    <row r="33" spans="2:8" x14ac:dyDescent="0.25">
      <c r="B33" s="42" t="s">
        <v>14</v>
      </c>
      <c r="C33" s="42"/>
      <c r="D33" s="42"/>
      <c r="E33" s="42"/>
      <c r="F33" s="42"/>
      <c r="G33" s="42"/>
      <c r="H33" s="42"/>
    </row>
    <row r="52" spans="11:17" x14ac:dyDescent="0.25">
      <c r="K52" s="53" t="s">
        <v>15</v>
      </c>
      <c r="L52" s="53"/>
      <c r="M52" s="53"/>
      <c r="N52" s="53"/>
      <c r="O52" s="53"/>
      <c r="P52" s="53"/>
      <c r="Q52" s="53"/>
    </row>
    <row r="53" spans="11:17" ht="15.75" customHeight="1" x14ac:dyDescent="0.25">
      <c r="K53" s="42" t="s">
        <v>18</v>
      </c>
      <c r="L53" s="42"/>
      <c r="M53" s="42"/>
      <c r="N53" s="42"/>
      <c r="O53" s="42"/>
      <c r="P53" s="42"/>
      <c r="Q53" s="42"/>
    </row>
    <row r="54" spans="11:17" ht="13.5" customHeight="1" x14ac:dyDescent="0.25">
      <c r="K54" s="42"/>
      <c r="L54" s="42"/>
      <c r="M54" s="42"/>
      <c r="N54" s="42"/>
      <c r="O54" s="42"/>
      <c r="P54" s="42"/>
      <c r="Q54" s="42"/>
    </row>
    <row r="55" spans="11:17" x14ac:dyDescent="0.25">
      <c r="K55" s="42" t="s">
        <v>14</v>
      </c>
      <c r="L55" s="42"/>
      <c r="M55" s="42"/>
      <c r="N55" s="42"/>
      <c r="O55" s="42"/>
      <c r="P55" s="42"/>
      <c r="Q55" s="42"/>
    </row>
    <row r="56" spans="11:17" ht="12" customHeight="1" x14ac:dyDescent="0.25">
      <c r="K56" s="42"/>
      <c r="L56" s="42"/>
      <c r="M56" s="42"/>
      <c r="N56" s="42"/>
      <c r="O56" s="42"/>
      <c r="P56" s="42"/>
      <c r="Q56" s="42"/>
    </row>
  </sheetData>
  <mergeCells count="16">
    <mergeCell ref="B33:H33"/>
    <mergeCell ref="K55:Q56"/>
    <mergeCell ref="B1:H1"/>
    <mergeCell ref="B2:B3"/>
    <mergeCell ref="C2:E2"/>
    <mergeCell ref="F2:F3"/>
    <mergeCell ref="G2:G3"/>
    <mergeCell ref="H2:H3"/>
    <mergeCell ref="B32:H32"/>
    <mergeCell ref="K52:Q52"/>
    <mergeCell ref="K2:Q2"/>
    <mergeCell ref="K20:Q20"/>
    <mergeCell ref="K21:Q22"/>
    <mergeCell ref="K23:Q24"/>
    <mergeCell ref="B31:H31"/>
    <mergeCell ref="K53:Q54"/>
  </mergeCells>
  <pageMargins left="0.7" right="0.7" top="0.75" bottom="0.75" header="0.3" footer="0.3"/>
  <pageSetup paperSize="9" orientation="portrait" verticalDpi="0" r:id="rId1"/>
  <ignoredErrors>
    <ignoredError sqref="E6:E26 E27:E29" formulaRange="1"/>
  </ignoredErrors>
  <drawing r:id="rId2"/>
</worksheet>
</file>

<file path=docMetadata/LabelInfo.xml><?xml version="1.0" encoding="utf-8"?>
<clbl:labelList xmlns:clbl="http://schemas.microsoft.com/office/2020/mipLabelMetadata">
  <clbl:label id="{c8ed0d54-54d7-4498-9042-bf1d68447b7b}" enabled="1" method="Privileged" siteId="{7512341a-42c3-44bb-beee-e013048f124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MICO</vt:lpstr>
      <vt:lpstr>Evolution 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Z013107</dc:creator>
  <cp:lastModifiedBy>ARABI Samya</cp:lastModifiedBy>
  <dcterms:created xsi:type="dcterms:W3CDTF">2023-01-25T14:56:29Z</dcterms:created>
  <dcterms:modified xsi:type="dcterms:W3CDTF">2026-03-08T20:33:33Z</dcterms:modified>
</cp:coreProperties>
</file>