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DSPR\PSN\Contenus Site Internet\1_Données statistiques_2_Pensions_3_La surcote\2025\"/>
    </mc:Choice>
  </mc:AlternateContent>
  <xr:revisionPtr revIDLastSave="0" documentId="13_ncr:1_{278D59BE-9015-4C31-8844-B4014FAD22F6}" xr6:coauthVersionLast="47" xr6:coauthVersionMax="47" xr10:uidLastSave="{00000000-0000-0000-0000-000000000000}"/>
  <bookViews>
    <workbookView xWindow="-110" yWindow="-110" windowWidth="19420" windowHeight="10300" xr2:uid="{0D9018AB-1031-4F22-8E9A-A3EB5268E4C0}"/>
  </bookViews>
  <sheets>
    <sheet name="Surcote" sheetId="1" r:id="rId1"/>
  </sheets>
  <externalReferences>
    <externalReference r:id="rId2"/>
    <externalReference r:id="rId3"/>
  </externalReferences>
  <definedNames>
    <definedName name="DépartementRésidence">#REF!</definedName>
    <definedName name="RégionRésidence">#REF!</definedName>
    <definedName name="saisie">#REF!,#REF!,#REF!,#REF!,#REF!,#REF!,#REF!,#REF!,#REF!,#REF!,#REF!,#REF!,#REF!,#REF!,#REF!,#REF!</definedName>
    <definedName name="TitreDate">#REF!</definedName>
    <definedName name="TitreRé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9" i="1" l="1"/>
  <c r="X38" i="1"/>
  <c r="X37" i="1"/>
  <c r="X4" i="1"/>
  <c r="X3" i="1"/>
  <c r="W39" i="1"/>
  <c r="W38" i="1"/>
  <c r="W8" i="1" s="1"/>
  <c r="W37" i="1"/>
  <c r="W7" i="1" s="1"/>
  <c r="V7" i="1"/>
  <c r="W4" i="1"/>
  <c r="W3" i="1"/>
  <c r="V5" i="1"/>
  <c r="V9" i="1" s="1"/>
  <c r="V8" i="1"/>
  <c r="U39" i="1"/>
  <c r="Q9" i="1"/>
  <c r="P9" i="1"/>
  <c r="O9" i="1"/>
  <c r="N9" i="1"/>
  <c r="M9" i="1"/>
  <c r="L9" i="1"/>
  <c r="K9" i="1"/>
  <c r="J9" i="1"/>
  <c r="I9" i="1"/>
  <c r="H9" i="1"/>
  <c r="G9" i="1"/>
  <c r="F9" i="1"/>
  <c r="E9" i="1"/>
  <c r="D9" i="1"/>
  <c r="C9" i="1"/>
  <c r="B9" i="1"/>
  <c r="U8" i="1"/>
  <c r="T8" i="1"/>
  <c r="S8" i="1"/>
  <c r="Q8" i="1"/>
  <c r="P8" i="1"/>
  <c r="O8" i="1"/>
  <c r="N8" i="1"/>
  <c r="M8" i="1"/>
  <c r="L8" i="1"/>
  <c r="K8" i="1"/>
  <c r="J8" i="1"/>
  <c r="I8" i="1"/>
  <c r="H8" i="1"/>
  <c r="G8" i="1"/>
  <c r="F8" i="1"/>
  <c r="E8" i="1"/>
  <c r="D8" i="1"/>
  <c r="C8" i="1"/>
  <c r="B8" i="1"/>
  <c r="U7" i="1"/>
  <c r="T7" i="1"/>
  <c r="S7" i="1"/>
  <c r="Q7" i="1"/>
  <c r="P7" i="1"/>
  <c r="O7" i="1"/>
  <c r="N7" i="1"/>
  <c r="M7" i="1"/>
  <c r="L7" i="1"/>
  <c r="K7" i="1"/>
  <c r="J7" i="1"/>
  <c r="I7" i="1"/>
  <c r="H7" i="1"/>
  <c r="G7" i="1"/>
  <c r="F7" i="1"/>
  <c r="E7" i="1"/>
  <c r="D7" i="1"/>
  <c r="C7" i="1"/>
  <c r="B7" i="1"/>
  <c r="U5" i="1"/>
  <c r="U9" i="1" s="1"/>
  <c r="T5" i="1"/>
  <c r="T9" i="1" s="1"/>
  <c r="S5" i="1"/>
  <c r="S9" i="1" s="1"/>
  <c r="X39" i="1" l="1"/>
  <c r="X8" i="1"/>
  <c r="X5" i="1"/>
  <c r="X7" i="1"/>
  <c r="W5" i="1"/>
  <c r="W9" i="1" s="1"/>
</calcChain>
</file>

<file path=xl/sharedStrings.xml><?xml version="1.0" encoding="utf-8"?>
<sst xmlns="http://schemas.openxmlformats.org/spreadsheetml/2006/main" count="30" uniqueCount="13">
  <si>
    <t>2019*</t>
  </si>
  <si>
    <t>Hommes</t>
  </si>
  <si>
    <t>Femmes</t>
  </si>
  <si>
    <t>Ensemble</t>
  </si>
  <si>
    <t>Source : SNSP et SNSP-TI.</t>
  </si>
  <si>
    <t>* Rupture de série à la suite de l'intégration du régime des travailleurs indépendants au régime général.</t>
  </si>
  <si>
    <t>Sources : SNSP et SNSP-TI.</t>
  </si>
  <si>
    <t>Évolution du nombre de nouveaux retraités partis avec une surcote</t>
  </si>
  <si>
    <t>Évolution de la part de nouveaux retraités partis avec une surcote</t>
  </si>
  <si>
    <t>Évolution du nombre de nouveaux retraités de droit direct</t>
  </si>
  <si>
    <t>Champ : Nouveaux retraités de droit direct partis avec une surcote au régime général (hors outils de gestion de la Sécurité sociale pour les indépendants jusqu'à 2018), par année de départ du droit direct (données 2024 arrêtées à fin 2025).</t>
  </si>
  <si>
    <t>Champ : Nouveaux retraités de droit direct au régime général (hors outils de gestion de la Sécurité sociale pour les indépendants jusqu'à 2018), par année de départ du droit direct (données 2024 arrêtées à fin 2025).</t>
  </si>
  <si>
    <t>Champ : Nouveaux retraités de droit direct du régime général (hors outils de gestion de la Sécurité sociale pour les indépendants jusqu'à 2018), par année de départ du droit direct (données 2024 arrêtées à fin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</si>
</sst>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b/>
      <sz val="11"/>
      <color rgb="FF005670"/>
      <name val="Arial"/>
      <family val="2"/>
    </font>
    <font>
      <sz val="11"/>
      <color theme="1"/>
      <name val="Arial"/>
      <family val="2"/>
    </font>
    <font>
      <b/>
      <sz val="11"/>
      <name val="Arial"/>
      <family val="2"/>
    </font>
    <font>
      <sz val="11"/>
      <name val="Arial"/>
      <family val="2"/>
    </font>
    <font>
      <sz val="8"/>
      <name val="Arial"/>
      <family val="2"/>
    </font>
    <font>
      <b/>
      <sz val="8"/>
      <name val="Arial"/>
      <family val="2"/>
    </font>
    <font>
      <i/>
      <sz val="9"/>
      <color rgb="FF005670"/>
      <name val="Arial"/>
      <family val="2"/>
    </font>
    <font>
      <b/>
      <sz val="10"/>
      <color rgb="FF005670"/>
      <name val="Arial"/>
      <family val="2"/>
    </font>
    <font>
      <b/>
      <sz val="10"/>
      <name val="Arial"/>
      <family val="2"/>
    </font>
    <font>
      <sz val="10"/>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xf numFmtId="0" fontId="3" fillId="0" borderId="0" xfId="0" applyFont="1"/>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4" fillId="3" borderId="0" xfId="0" applyFont="1" applyFill="1" applyAlignment="1">
      <alignment horizontal="right" vertical="center"/>
    </xf>
    <xf numFmtId="0" fontId="4" fillId="2" borderId="4" xfId="0" applyFont="1" applyFill="1" applyBorder="1" applyAlignment="1">
      <alignment vertical="center"/>
    </xf>
    <xf numFmtId="3" fontId="5" fillId="3" borderId="5" xfId="0" applyNumberFormat="1" applyFont="1" applyFill="1" applyBorder="1" applyAlignment="1">
      <alignment horizontal="right" vertical="center"/>
    </xf>
    <xf numFmtId="3" fontId="5" fillId="3" borderId="0" xfId="0" applyNumberFormat="1" applyFont="1" applyFill="1" applyAlignment="1">
      <alignment horizontal="right" vertical="center"/>
    </xf>
    <xf numFmtId="3" fontId="5" fillId="3" borderId="6" xfId="0" applyNumberFormat="1" applyFont="1" applyFill="1" applyBorder="1" applyAlignment="1">
      <alignment horizontal="right" vertical="center"/>
    </xf>
    <xf numFmtId="3" fontId="5" fillId="3" borderId="7" xfId="0" applyNumberFormat="1" applyFont="1" applyFill="1" applyBorder="1" applyAlignment="1">
      <alignment horizontal="right" vertical="center"/>
    </xf>
    <xf numFmtId="3" fontId="5" fillId="3" borderId="8" xfId="0" applyNumberFormat="1" applyFont="1" applyFill="1" applyBorder="1" applyAlignment="1">
      <alignment horizontal="right" vertical="center"/>
    </xf>
    <xf numFmtId="0" fontId="4" fillId="2" borderId="10" xfId="0" applyFont="1" applyFill="1" applyBorder="1" applyAlignment="1">
      <alignment vertical="center"/>
    </xf>
    <xf numFmtId="3" fontId="5" fillId="2" borderId="5" xfId="0" applyNumberFormat="1" applyFont="1" applyFill="1" applyBorder="1" applyAlignment="1">
      <alignment horizontal="right" vertical="center"/>
    </xf>
    <xf numFmtId="3" fontId="5" fillId="2" borderId="0" xfId="0" applyNumberFormat="1" applyFont="1" applyFill="1" applyAlignment="1">
      <alignment horizontal="right" vertical="center"/>
    </xf>
    <xf numFmtId="3" fontId="5" fillId="2" borderId="6" xfId="0" applyNumberFormat="1" applyFont="1" applyFill="1" applyBorder="1" applyAlignment="1">
      <alignment horizontal="right" vertical="center"/>
    </xf>
    <xf numFmtId="0" fontId="4" fillId="2" borderId="11" xfId="0" applyFont="1" applyFill="1" applyBorder="1" applyAlignment="1">
      <alignment vertical="center" wrapText="1"/>
    </xf>
    <xf numFmtId="3" fontId="4" fillId="3" borderId="12" xfId="0" applyNumberFormat="1" applyFont="1" applyFill="1" applyBorder="1" applyAlignment="1">
      <alignment horizontal="right" vertical="center"/>
    </xf>
    <xf numFmtId="3" fontId="4" fillId="3" borderId="13" xfId="0" applyNumberFormat="1" applyFont="1" applyFill="1" applyBorder="1" applyAlignment="1">
      <alignment horizontal="right" vertical="center"/>
    </xf>
    <xf numFmtId="3" fontId="4" fillId="3" borderId="14" xfId="0" applyNumberFormat="1" applyFont="1" applyFill="1" applyBorder="1" applyAlignment="1">
      <alignment horizontal="right" vertical="center"/>
    </xf>
    <xf numFmtId="3" fontId="4" fillId="3" borderId="0" xfId="0" applyNumberFormat="1" applyFont="1" applyFill="1" applyAlignment="1">
      <alignment horizontal="right" vertical="center"/>
    </xf>
    <xf numFmtId="164" fontId="5" fillId="3" borderId="7" xfId="1" applyNumberFormat="1" applyFont="1" applyFill="1" applyBorder="1" applyAlignment="1">
      <alignment horizontal="right" vertical="center"/>
    </xf>
    <xf numFmtId="164" fontId="5" fillId="3" borderId="8" xfId="1" applyNumberFormat="1" applyFont="1" applyFill="1" applyBorder="1" applyAlignment="1">
      <alignment horizontal="right" vertical="center"/>
    </xf>
    <xf numFmtId="164" fontId="5" fillId="3" borderId="9" xfId="1" applyNumberFormat="1" applyFont="1" applyFill="1" applyBorder="1" applyAlignment="1">
      <alignment horizontal="right" vertical="center"/>
    </xf>
    <xf numFmtId="3" fontId="6" fillId="3" borderId="0" xfId="0" applyNumberFormat="1" applyFont="1" applyFill="1" applyAlignment="1">
      <alignment horizontal="right" vertical="center"/>
    </xf>
    <xf numFmtId="164" fontId="5" fillId="2" borderId="5" xfId="1" applyNumberFormat="1" applyFont="1" applyFill="1" applyBorder="1" applyAlignment="1">
      <alignment horizontal="right" vertical="center"/>
    </xf>
    <xf numFmtId="164" fontId="5" fillId="2" borderId="0" xfId="1" applyNumberFormat="1" applyFont="1" applyFill="1" applyBorder="1" applyAlignment="1">
      <alignment horizontal="right" vertical="center"/>
    </xf>
    <xf numFmtId="164" fontId="5" fillId="2" borderId="6" xfId="1" applyNumberFormat="1" applyFont="1" applyFill="1" applyBorder="1" applyAlignment="1">
      <alignment horizontal="right" vertical="center"/>
    </xf>
    <xf numFmtId="164" fontId="5" fillId="3" borderId="12" xfId="1" applyNumberFormat="1" applyFont="1" applyFill="1" applyBorder="1" applyAlignment="1">
      <alignment horizontal="right" vertical="center"/>
    </xf>
    <xf numFmtId="164" fontId="5" fillId="3" borderId="13" xfId="1" applyNumberFormat="1" applyFont="1" applyFill="1" applyBorder="1" applyAlignment="1">
      <alignment horizontal="right" vertical="center"/>
    </xf>
    <xf numFmtId="164" fontId="5" fillId="3" borderId="14" xfId="1" applyNumberFormat="1" applyFont="1" applyFill="1" applyBorder="1" applyAlignment="1">
      <alignment horizontal="right" vertical="center"/>
    </xf>
    <xf numFmtId="3" fontId="7" fillId="3" borderId="0" xfId="0" applyNumberFormat="1" applyFont="1" applyFill="1" applyAlignment="1">
      <alignment horizontal="right" vertical="center"/>
    </xf>
    <xf numFmtId="164" fontId="6" fillId="3" borderId="0" xfId="1" applyNumberFormat="1" applyFont="1" applyFill="1" applyBorder="1" applyAlignment="1">
      <alignment horizontal="right" vertical="center"/>
    </xf>
    <xf numFmtId="0" fontId="8" fillId="0" borderId="0" xfId="0" applyFont="1" applyAlignment="1">
      <alignment horizontal="left" vertical="center"/>
    </xf>
    <xf numFmtId="164" fontId="6" fillId="3" borderId="0" xfId="1" applyNumberFormat="1" applyFont="1" applyFill="1" applyBorder="1" applyAlignment="1">
      <alignment horizontal="left" vertical="center"/>
    </xf>
    <xf numFmtId="0" fontId="7" fillId="3" borderId="0" xfId="0" applyFont="1" applyFill="1" applyAlignment="1">
      <alignment vertical="center" wrapText="1"/>
    </xf>
    <xf numFmtId="0" fontId="9" fillId="0" borderId="7" xfId="0" applyFont="1" applyBorder="1"/>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10" fillId="0" borderId="0" xfId="0" applyFont="1" applyAlignment="1">
      <alignment horizontal="right" vertical="center"/>
    </xf>
    <xf numFmtId="0" fontId="11" fillId="2" borderId="5" xfId="0" applyFont="1" applyFill="1" applyBorder="1"/>
    <xf numFmtId="3" fontId="11" fillId="0" borderId="5" xfId="0" applyNumberFormat="1" applyFont="1" applyBorder="1"/>
    <xf numFmtId="3" fontId="11" fillId="0" borderId="0" xfId="0" applyNumberFormat="1" applyFont="1"/>
    <xf numFmtId="3" fontId="11" fillId="0" borderId="6" xfId="0" applyNumberFormat="1" applyFont="1" applyBorder="1"/>
    <xf numFmtId="3" fontId="11" fillId="2" borderId="5" xfId="0" applyNumberFormat="1" applyFont="1" applyFill="1" applyBorder="1"/>
    <xf numFmtId="3" fontId="11" fillId="2" borderId="0" xfId="0" applyNumberFormat="1" applyFont="1" applyFill="1"/>
    <xf numFmtId="3" fontId="11" fillId="2" borderId="6" xfId="0" applyNumberFormat="1" applyFont="1" applyFill="1" applyBorder="1"/>
    <xf numFmtId="0" fontId="11" fillId="2" borderId="12" xfId="0" applyFont="1" applyFill="1" applyBorder="1"/>
    <xf numFmtId="3" fontId="11" fillId="0" borderId="12" xfId="0" applyNumberFormat="1" applyFont="1" applyBorder="1"/>
    <xf numFmtId="3" fontId="11" fillId="0" borderId="13" xfId="0" applyNumberFormat="1" applyFont="1" applyBorder="1"/>
    <xf numFmtId="3" fontId="11" fillId="0" borderId="14" xfId="0" applyNumberFormat="1" applyFont="1" applyBorder="1"/>
    <xf numFmtId="0" fontId="8" fillId="3" borderId="0" xfId="0" applyFont="1" applyFill="1"/>
    <xf numFmtId="3" fontId="5" fillId="2" borderId="0" xfId="0" applyNumberFormat="1" applyFont="1" applyFill="1" applyBorder="1" applyAlignment="1">
      <alignment horizontal="right" vertical="center"/>
    </xf>
    <xf numFmtId="3" fontId="4" fillId="3" borderId="0" xfId="0" applyNumberFormat="1" applyFont="1" applyFill="1" applyBorder="1" applyAlignment="1">
      <alignment horizontal="right" vertical="center"/>
    </xf>
    <xf numFmtId="3" fontId="11" fillId="0" borderId="0" xfId="0" applyNumberFormat="1" applyFont="1" applyBorder="1"/>
    <xf numFmtId="3" fontId="11" fillId="2" borderId="0" xfId="0" applyNumberFormat="1" applyFont="1" applyFill="1" applyBorder="1"/>
    <xf numFmtId="3" fontId="5" fillId="3" borderId="9" xfId="0" applyNumberFormat="1" applyFont="1" applyFill="1" applyBorder="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Surcote!$A$3</c:f>
              <c:strCache>
                <c:ptCount val="1"/>
                <c:pt idx="0">
                  <c:v>Hommes</c:v>
                </c:pt>
              </c:strCache>
            </c:strRef>
          </c:tx>
          <c:spPr>
            <a:ln w="28575" cap="rnd">
              <a:solidFill>
                <a:schemeClr val="accent1"/>
              </a:solidFill>
              <a:round/>
            </a:ln>
            <a:effectLst/>
          </c:spPr>
          <c:marker>
            <c:symbol val="none"/>
          </c:marker>
          <c:dLbls>
            <c:dLbl>
              <c:idx val="0"/>
              <c:layout>
                <c:manualLayout>
                  <c:x val="-0.11899313501144168"/>
                  <c:y val="-4.819277108433735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24-4875-AED8-B97A90030AEA}"/>
                </c:ext>
              </c:extLst>
            </c:dLbl>
            <c:dLbl>
              <c:idx val="22"/>
              <c:layout>
                <c:manualLayout>
                  <c:x val="-6.1022120518688027E-3"/>
                  <c:y val="8.3916083916083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6-403E-A2BB-E4C45BBE78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Surcote!$B$2:$X$2</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Surcote!$B$3:$X$3</c:f>
              <c:numCache>
                <c:formatCode>#,##0</c:formatCode>
                <c:ptCount val="23"/>
                <c:pt idx="0">
                  <c:v>6504</c:v>
                </c:pt>
                <c:pt idx="1">
                  <c:v>21555</c:v>
                </c:pt>
                <c:pt idx="2">
                  <c:v>24600</c:v>
                </c:pt>
                <c:pt idx="3">
                  <c:v>31432</c:v>
                </c:pt>
                <c:pt idx="4">
                  <c:v>39065</c:v>
                </c:pt>
                <c:pt idx="5">
                  <c:v>46819</c:v>
                </c:pt>
                <c:pt idx="6">
                  <c:v>50716</c:v>
                </c:pt>
                <c:pt idx="7">
                  <c:v>48076</c:v>
                </c:pt>
                <c:pt idx="8">
                  <c:v>43564</c:v>
                </c:pt>
                <c:pt idx="9">
                  <c:v>44266</c:v>
                </c:pt>
                <c:pt idx="10">
                  <c:v>46093</c:v>
                </c:pt>
                <c:pt idx="11">
                  <c:v>41385</c:v>
                </c:pt>
                <c:pt idx="12">
                  <c:v>41896</c:v>
                </c:pt>
                <c:pt idx="13">
                  <c:v>40382</c:v>
                </c:pt>
                <c:pt idx="14">
                  <c:v>39413</c:v>
                </c:pt>
                <c:pt idx="15">
                  <c:v>38850</c:v>
                </c:pt>
                <c:pt idx="17">
                  <c:v>42472</c:v>
                </c:pt>
                <c:pt idx="18">
                  <c:v>45023</c:v>
                </c:pt>
                <c:pt idx="19">
                  <c:v>50678</c:v>
                </c:pt>
                <c:pt idx="20">
                  <c:v>54207</c:v>
                </c:pt>
                <c:pt idx="21">
                  <c:v>58370</c:v>
                </c:pt>
                <c:pt idx="22">
                  <c:v>56111</c:v>
                </c:pt>
              </c:numCache>
            </c:numRef>
          </c:val>
          <c:smooth val="0"/>
          <c:extLst>
            <c:ext xmlns:c16="http://schemas.microsoft.com/office/drawing/2014/chart" uri="{C3380CC4-5D6E-409C-BE32-E72D297353CC}">
              <c16:uniqueId val="{00000001-4246-4B49-9FF1-AE57762EBE5A}"/>
            </c:ext>
          </c:extLst>
        </c:ser>
        <c:ser>
          <c:idx val="1"/>
          <c:order val="1"/>
          <c:tx>
            <c:strRef>
              <c:f>Surcote!$A$4</c:f>
              <c:strCache>
                <c:ptCount val="1"/>
                <c:pt idx="0">
                  <c:v>Femmes</c:v>
                </c:pt>
              </c:strCache>
            </c:strRef>
          </c:tx>
          <c:spPr>
            <a:ln w="28575" cap="rnd">
              <a:solidFill>
                <a:schemeClr val="accent2"/>
              </a:solidFill>
              <a:round/>
            </a:ln>
            <a:effectLst/>
          </c:spPr>
          <c:marker>
            <c:symbol val="none"/>
          </c:marker>
          <c:dLbls>
            <c:dLbl>
              <c:idx val="0"/>
              <c:layout>
                <c:manualLayout>
                  <c:x val="6.7124332570556805E-2"/>
                  <c:y val="-1.4457831325301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24-4875-AED8-B97A90030AEA}"/>
                </c:ext>
              </c:extLst>
            </c:dLbl>
            <c:dLbl>
              <c:idx val="22"/>
              <c:layout>
                <c:manualLayout>
                  <c:x val="-1.2204424103737605E-2"/>
                  <c:y val="-8.39160839160839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6-403E-A2BB-E4C45BBE78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Surcote!$B$2:$X$2</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Surcote!$B$4:$X$4</c:f>
              <c:numCache>
                <c:formatCode>#,##0</c:formatCode>
                <c:ptCount val="23"/>
                <c:pt idx="0">
                  <c:v>3549</c:v>
                </c:pt>
                <c:pt idx="1">
                  <c:v>12672</c:v>
                </c:pt>
                <c:pt idx="2">
                  <c:v>16051</c:v>
                </c:pt>
                <c:pt idx="3">
                  <c:v>22319</c:v>
                </c:pt>
                <c:pt idx="4">
                  <c:v>30305</c:v>
                </c:pt>
                <c:pt idx="5">
                  <c:v>35324</c:v>
                </c:pt>
                <c:pt idx="6">
                  <c:v>41169</c:v>
                </c:pt>
                <c:pt idx="7">
                  <c:v>41178</c:v>
                </c:pt>
                <c:pt idx="8">
                  <c:v>36511</c:v>
                </c:pt>
                <c:pt idx="9">
                  <c:v>34744</c:v>
                </c:pt>
                <c:pt idx="10">
                  <c:v>41675</c:v>
                </c:pt>
                <c:pt idx="11">
                  <c:v>39048</c:v>
                </c:pt>
                <c:pt idx="12">
                  <c:v>42544</c:v>
                </c:pt>
                <c:pt idx="13">
                  <c:v>42856</c:v>
                </c:pt>
                <c:pt idx="14">
                  <c:v>45800</c:v>
                </c:pt>
                <c:pt idx="15">
                  <c:v>45832</c:v>
                </c:pt>
                <c:pt idx="17">
                  <c:v>47317</c:v>
                </c:pt>
                <c:pt idx="18">
                  <c:v>51869</c:v>
                </c:pt>
                <c:pt idx="19">
                  <c:v>59931</c:v>
                </c:pt>
                <c:pt idx="20">
                  <c:v>64855</c:v>
                </c:pt>
                <c:pt idx="21">
                  <c:v>70463</c:v>
                </c:pt>
                <c:pt idx="22">
                  <c:v>66957</c:v>
                </c:pt>
              </c:numCache>
            </c:numRef>
          </c:val>
          <c:smooth val="0"/>
          <c:extLst>
            <c:ext xmlns:c16="http://schemas.microsoft.com/office/drawing/2014/chart" uri="{C3380CC4-5D6E-409C-BE32-E72D297353CC}">
              <c16:uniqueId val="{00000003-4246-4B49-9FF1-AE57762EBE5A}"/>
            </c:ext>
          </c:extLst>
        </c:ser>
        <c:ser>
          <c:idx val="2"/>
          <c:order val="2"/>
          <c:tx>
            <c:strRef>
              <c:f>Surcote!$A$5</c:f>
              <c:strCache>
                <c:ptCount val="1"/>
                <c:pt idx="0">
                  <c:v>Ensemble</c:v>
                </c:pt>
              </c:strCache>
            </c:strRef>
          </c:tx>
          <c:spPr>
            <a:ln w="28575" cap="rnd">
              <a:solidFill>
                <a:schemeClr val="accent6"/>
              </a:solidFill>
              <a:round/>
            </a:ln>
            <a:effectLst/>
          </c:spPr>
          <c:marker>
            <c:symbol val="none"/>
          </c:marker>
          <c:dLbls>
            <c:dLbl>
              <c:idx val="0"/>
              <c:layout>
                <c:manualLayout>
                  <c:x val="-3.6613272311212815E-2"/>
                  <c:y val="-0.222222222222222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46-4B49-9FF1-AE57762EBE5A}"/>
                </c:ext>
              </c:extLst>
            </c:dLbl>
            <c:dLbl>
              <c:idx val="20"/>
              <c:layout>
                <c:manualLayout>
                  <c:x val="-6.1022120518688027E-3"/>
                  <c:y val="8.85780885780885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81-4D45-B161-D8F4C499711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Surcote!$B$2:$X$2</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Surcote!$B$5:$X$5</c:f>
              <c:numCache>
                <c:formatCode>#,##0</c:formatCode>
                <c:ptCount val="23"/>
                <c:pt idx="0">
                  <c:v>10053</c:v>
                </c:pt>
                <c:pt idx="1">
                  <c:v>34227</c:v>
                </c:pt>
                <c:pt idx="2">
                  <c:v>40651</c:v>
                </c:pt>
                <c:pt idx="3">
                  <c:v>53751</c:v>
                </c:pt>
                <c:pt idx="4">
                  <c:v>69370</c:v>
                </c:pt>
                <c:pt idx="5">
                  <c:v>82143</c:v>
                </c:pt>
                <c:pt idx="6">
                  <c:v>91885</c:v>
                </c:pt>
                <c:pt idx="7">
                  <c:v>89254</c:v>
                </c:pt>
                <c:pt idx="8">
                  <c:v>80075</c:v>
                </c:pt>
                <c:pt idx="9">
                  <c:v>79010</c:v>
                </c:pt>
                <c:pt idx="10">
                  <c:v>87768</c:v>
                </c:pt>
                <c:pt idx="11">
                  <c:v>80433</c:v>
                </c:pt>
                <c:pt idx="12">
                  <c:v>84440</c:v>
                </c:pt>
                <c:pt idx="13">
                  <c:v>83238</c:v>
                </c:pt>
                <c:pt idx="14">
                  <c:v>85213</c:v>
                </c:pt>
                <c:pt idx="15">
                  <c:v>84682</c:v>
                </c:pt>
                <c:pt idx="17">
                  <c:v>89789</c:v>
                </c:pt>
                <c:pt idx="18">
                  <c:v>96892</c:v>
                </c:pt>
                <c:pt idx="19">
                  <c:v>110609</c:v>
                </c:pt>
                <c:pt idx="20">
                  <c:v>119062</c:v>
                </c:pt>
                <c:pt idx="21">
                  <c:v>128833</c:v>
                </c:pt>
                <c:pt idx="22">
                  <c:v>123068</c:v>
                </c:pt>
              </c:numCache>
            </c:numRef>
          </c:val>
          <c:smooth val="0"/>
          <c:extLst>
            <c:ext xmlns:c16="http://schemas.microsoft.com/office/drawing/2014/chart" uri="{C3380CC4-5D6E-409C-BE32-E72D297353CC}">
              <c16:uniqueId val="{00000006-4246-4B49-9FF1-AE57762EBE5A}"/>
            </c:ext>
          </c:extLst>
        </c:ser>
        <c:dLbls>
          <c:showLegendKey val="0"/>
          <c:showVal val="0"/>
          <c:showCatName val="0"/>
          <c:showSerName val="0"/>
          <c:showPercent val="0"/>
          <c:showBubbleSize val="0"/>
        </c:dLbls>
        <c:smooth val="0"/>
        <c:axId val="462446512"/>
        <c:axId val="462447168"/>
      </c:lineChart>
      <c:catAx>
        <c:axId val="46244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7168"/>
        <c:crosses val="autoZero"/>
        <c:auto val="1"/>
        <c:lblAlgn val="ctr"/>
        <c:lblOffset val="100"/>
        <c:noMultiLvlLbl val="0"/>
      </c:catAx>
      <c:valAx>
        <c:axId val="462447168"/>
        <c:scaling>
          <c:orientation val="minMax"/>
          <c:max val="1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Surcote!$A$7</c:f>
              <c:strCache>
                <c:ptCount val="1"/>
                <c:pt idx="0">
                  <c:v>Hommes</c:v>
                </c:pt>
              </c:strCache>
            </c:strRef>
          </c:tx>
          <c:spPr>
            <a:solidFill>
              <a:schemeClr val="accent1"/>
            </a:solidFill>
            <a:ln>
              <a:noFill/>
            </a:ln>
            <a:effectLst/>
          </c:spPr>
          <c:invertIfNegative val="0"/>
          <c:cat>
            <c:strRef>
              <c:f>Surcote!$B$2:$X$2</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Surcote!$B$7:$X$7</c:f>
              <c:numCache>
                <c:formatCode>0.0%</c:formatCode>
                <c:ptCount val="23"/>
                <c:pt idx="0">
                  <c:v>1.728091314640685E-2</c:v>
                </c:pt>
                <c:pt idx="1">
                  <c:v>6.1356765896398012E-2</c:v>
                </c:pt>
                <c:pt idx="2">
                  <c:v>6.444868862637837E-2</c:v>
                </c:pt>
                <c:pt idx="3">
                  <c:v>8.0252666195172892E-2</c:v>
                </c:pt>
                <c:pt idx="4">
                  <c:v>9.8834929349407338E-2</c:v>
                </c:pt>
                <c:pt idx="5">
                  <c:v>0.1455339519124664</c:v>
                </c:pt>
                <c:pt idx="6">
                  <c:v>0.14623653433600148</c:v>
                </c:pt>
                <c:pt idx="7">
                  <c:v>0.16920900176684664</c:v>
                </c:pt>
                <c:pt idx="8">
                  <c:v>0.15763439848603819</c:v>
                </c:pt>
                <c:pt idx="9">
                  <c:v>0.1335521690989015</c:v>
                </c:pt>
                <c:pt idx="10">
                  <c:v>0.14411132962109535</c:v>
                </c:pt>
                <c:pt idx="11">
                  <c:v>0.14435150821776377</c:v>
                </c:pt>
                <c:pt idx="12">
                  <c:v>0.14125135701907582</c:v>
                </c:pt>
                <c:pt idx="13">
                  <c:v>0.13228939738906817</c:v>
                </c:pt>
                <c:pt idx="14">
                  <c:v>0.13301900801900801</c:v>
                </c:pt>
                <c:pt idx="15">
                  <c:v>0.13881742560672328</c:v>
                </c:pt>
                <c:pt idx="17">
                  <c:v>0.13908555634877492</c:v>
                </c:pt>
                <c:pt idx="18">
                  <c:v>0.14707967319257922</c:v>
                </c:pt>
                <c:pt idx="19">
                  <c:v>0.15841033271233698</c:v>
                </c:pt>
                <c:pt idx="20">
                  <c:v>0.16136061225765547</c:v>
                </c:pt>
                <c:pt idx="21">
                  <c:v>0.17109474844352729</c:v>
                </c:pt>
                <c:pt idx="22">
                  <c:v>0.17704261126098411</c:v>
                </c:pt>
              </c:numCache>
            </c:numRef>
          </c:val>
          <c:extLst>
            <c:ext xmlns:c16="http://schemas.microsoft.com/office/drawing/2014/chart" uri="{C3380CC4-5D6E-409C-BE32-E72D297353CC}">
              <c16:uniqueId val="{00000000-C385-49F8-B187-AD8A1B64FB26}"/>
            </c:ext>
          </c:extLst>
        </c:ser>
        <c:ser>
          <c:idx val="1"/>
          <c:order val="1"/>
          <c:tx>
            <c:strRef>
              <c:f>Surcote!$A$8</c:f>
              <c:strCache>
                <c:ptCount val="1"/>
                <c:pt idx="0">
                  <c:v>Femmes</c:v>
                </c:pt>
              </c:strCache>
            </c:strRef>
          </c:tx>
          <c:spPr>
            <a:solidFill>
              <a:schemeClr val="accent2"/>
            </a:solidFill>
            <a:ln>
              <a:noFill/>
            </a:ln>
            <a:effectLst/>
          </c:spPr>
          <c:invertIfNegative val="0"/>
          <c:cat>
            <c:strRef>
              <c:f>Surcote!$B$2:$X$2</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Surcote!$B$8:$X$8</c:f>
              <c:numCache>
                <c:formatCode>0.0%</c:formatCode>
                <c:ptCount val="23"/>
                <c:pt idx="0">
                  <c:v>1.2643841960882111E-2</c:v>
                </c:pt>
                <c:pt idx="1">
                  <c:v>4.3988086559890033E-2</c:v>
                </c:pt>
                <c:pt idx="2">
                  <c:v>4.8077614300776381E-2</c:v>
                </c:pt>
                <c:pt idx="3">
                  <c:v>6.1724093110209544E-2</c:v>
                </c:pt>
                <c:pt idx="4">
                  <c:v>8.1044580536464045E-2</c:v>
                </c:pt>
                <c:pt idx="5">
                  <c:v>9.7696428620816497E-2</c:v>
                </c:pt>
                <c:pt idx="6">
                  <c:v>0.10860211933597305</c:v>
                </c:pt>
                <c:pt idx="7">
                  <c:v>0.12786133916261971</c:v>
                </c:pt>
                <c:pt idx="8">
                  <c:v>0.12297158023078011</c:v>
                </c:pt>
                <c:pt idx="9">
                  <c:v>9.7698143555308106E-2</c:v>
                </c:pt>
                <c:pt idx="10">
                  <c:v>0.1235224726427733</c:v>
                </c:pt>
                <c:pt idx="11">
                  <c:v>0.12968965883728345</c:v>
                </c:pt>
                <c:pt idx="12">
                  <c:v>0.13739205694097284</c:v>
                </c:pt>
                <c:pt idx="13">
                  <c:v>0.12897711541008078</c:v>
                </c:pt>
                <c:pt idx="14">
                  <c:v>0.12976562854163834</c:v>
                </c:pt>
                <c:pt idx="15">
                  <c:v>0.13708816271592014</c:v>
                </c:pt>
                <c:pt idx="17">
                  <c:v>0.13681879035499384</c:v>
                </c:pt>
                <c:pt idx="18">
                  <c:v>0.15457674598799004</c:v>
                </c:pt>
                <c:pt idx="19">
                  <c:v>0.16809996634129923</c:v>
                </c:pt>
                <c:pt idx="20">
                  <c:v>0.17410130653158412</c:v>
                </c:pt>
                <c:pt idx="21">
                  <c:v>0.1925692110081714</c:v>
                </c:pt>
                <c:pt idx="22">
                  <c:v>0.19300693253390599</c:v>
                </c:pt>
              </c:numCache>
            </c:numRef>
          </c:val>
          <c:extLst>
            <c:ext xmlns:c16="http://schemas.microsoft.com/office/drawing/2014/chart" uri="{C3380CC4-5D6E-409C-BE32-E72D297353CC}">
              <c16:uniqueId val="{00000001-C385-49F8-B187-AD8A1B64FB26}"/>
            </c:ext>
          </c:extLst>
        </c:ser>
        <c:dLbls>
          <c:showLegendKey val="0"/>
          <c:showVal val="0"/>
          <c:showCatName val="0"/>
          <c:showSerName val="0"/>
          <c:showPercent val="0"/>
          <c:showBubbleSize val="0"/>
        </c:dLbls>
        <c:gapWidth val="219"/>
        <c:axId val="627597432"/>
        <c:axId val="627595792"/>
      </c:barChart>
      <c:lineChart>
        <c:grouping val="standard"/>
        <c:varyColors val="0"/>
        <c:ser>
          <c:idx val="2"/>
          <c:order val="2"/>
          <c:tx>
            <c:strRef>
              <c:f>Surcote!$A$9</c:f>
              <c:strCache>
                <c:ptCount val="1"/>
                <c:pt idx="0">
                  <c:v>Ensemble</c:v>
                </c:pt>
              </c:strCache>
            </c:strRef>
          </c:tx>
          <c:spPr>
            <a:ln w="28575" cap="rnd">
              <a:solidFill>
                <a:schemeClr val="accent6"/>
              </a:solidFill>
              <a:round/>
            </a:ln>
            <a:effectLst/>
          </c:spPr>
          <c:marker>
            <c:symbol val="none"/>
          </c:marker>
          <c:dLbls>
            <c:dLbl>
              <c:idx val="0"/>
              <c:layout>
                <c:manualLayout>
                  <c:x val="-3.888888888888889E-2"/>
                  <c:y val="-0.2361111111111111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85-49F8-B187-AD8A1B64FB26}"/>
                </c:ext>
              </c:extLst>
            </c:dLbl>
            <c:dLbl>
              <c:idx val="22"/>
              <c:layout>
                <c:manualLayout>
                  <c:x val="-2.6200873362445521E-2"/>
                  <c:y val="-8.6330935251798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E7-45BF-84FB-464A670AFE0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Surcote!$B$2:$X$2</c:f>
              <c:strCach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7">
                  <c:v>2019*</c:v>
                </c:pt>
                <c:pt idx="18">
                  <c:v>2020</c:v>
                </c:pt>
                <c:pt idx="19">
                  <c:v>2021</c:v>
                </c:pt>
                <c:pt idx="20">
                  <c:v>2022</c:v>
                </c:pt>
                <c:pt idx="21">
                  <c:v>2023</c:v>
                </c:pt>
                <c:pt idx="22">
                  <c:v>2024</c:v>
                </c:pt>
              </c:strCache>
            </c:strRef>
          </c:cat>
          <c:val>
            <c:numRef>
              <c:f>Surcote!$B$9:$X$9</c:f>
              <c:numCache>
                <c:formatCode>0.0%</c:formatCode>
                <c:ptCount val="23"/>
                <c:pt idx="0">
                  <c:v>1.5299995890779976E-2</c:v>
                </c:pt>
                <c:pt idx="1">
                  <c:v>5.3531211290867457E-2</c:v>
                </c:pt>
                <c:pt idx="2">
                  <c:v>5.6810447834198627E-2</c:v>
                </c:pt>
                <c:pt idx="3">
                  <c:v>7.1358210223350357E-2</c:v>
                </c:pt>
                <c:pt idx="4">
                  <c:v>9.0186366088782277E-2</c:v>
                </c:pt>
                <c:pt idx="5">
                  <c:v>0.12021970688186584</c:v>
                </c:pt>
                <c:pt idx="6">
                  <c:v>0.12658271443705579</c:v>
                </c:pt>
                <c:pt idx="7">
                  <c:v>0.1472415511057881</c:v>
                </c:pt>
                <c:pt idx="8">
                  <c:v>0.13968185854061022</c:v>
                </c:pt>
                <c:pt idx="9">
                  <c:v>0.11499438927514674</c:v>
                </c:pt>
                <c:pt idx="10">
                  <c:v>0.1335420879416826</c:v>
                </c:pt>
                <c:pt idx="11">
                  <c:v>0.13684108448001306</c:v>
                </c:pt>
                <c:pt idx="12">
                  <c:v>0.13928017682182561</c:v>
                </c:pt>
                <c:pt idx="13">
                  <c:v>0.13056306281576896</c:v>
                </c:pt>
                <c:pt idx="14">
                  <c:v>0.13125038506561518</c:v>
                </c:pt>
                <c:pt idx="15">
                  <c:v>0.13787612607845467</c:v>
                </c:pt>
                <c:pt idx="17">
                  <c:v>0.13788173580281418</c:v>
                </c:pt>
                <c:pt idx="18">
                  <c:v>0.15100020571385825</c:v>
                </c:pt>
                <c:pt idx="19">
                  <c:v>0.16351731723326376</c:v>
                </c:pt>
                <c:pt idx="20">
                  <c:v>0.16805984896605264</c:v>
                </c:pt>
                <c:pt idx="21">
                  <c:v>0.18220788441248767</c:v>
                </c:pt>
                <c:pt idx="22">
                  <c:v>0.18538525269262635</c:v>
                </c:pt>
              </c:numCache>
            </c:numRef>
          </c:val>
          <c:smooth val="0"/>
          <c:extLst>
            <c:ext xmlns:c16="http://schemas.microsoft.com/office/drawing/2014/chart" uri="{C3380CC4-5D6E-409C-BE32-E72D297353CC}">
              <c16:uniqueId val="{00000004-C385-49F8-B187-AD8A1B64FB26}"/>
            </c:ext>
          </c:extLst>
        </c:ser>
        <c:dLbls>
          <c:showLegendKey val="0"/>
          <c:showVal val="0"/>
          <c:showCatName val="0"/>
          <c:showSerName val="0"/>
          <c:showPercent val="0"/>
          <c:showBubbleSize val="0"/>
        </c:dLbls>
        <c:marker val="1"/>
        <c:smooth val="0"/>
        <c:axId val="627597432"/>
        <c:axId val="627595792"/>
      </c:lineChart>
      <c:catAx>
        <c:axId val="627597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7595792"/>
        <c:crosses val="autoZero"/>
        <c:auto val="1"/>
        <c:lblAlgn val="ctr"/>
        <c:lblOffset val="100"/>
        <c:noMultiLvlLbl val="0"/>
      </c:catAx>
      <c:valAx>
        <c:axId val="6275957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27597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190500</xdr:colOff>
      <xdr:row>15</xdr:row>
      <xdr:rowOff>85725</xdr:rowOff>
    </xdr:from>
    <xdr:to>
      <xdr:col>6</xdr:col>
      <xdr:colOff>542925</xdr:colOff>
      <xdr:row>29</xdr:row>
      <xdr:rowOff>142875</xdr:rowOff>
    </xdr:to>
    <xdr:graphicFrame macro="">
      <xdr:nvGraphicFramePr>
        <xdr:cNvPr id="2" name="Graphique 1">
          <a:extLst>
            <a:ext uri="{FF2B5EF4-FFF2-40B4-BE49-F238E27FC236}">
              <a16:creationId xmlns:a16="http://schemas.microsoft.com/office/drawing/2014/main" id="{81CDAC3A-8FAB-43E6-899C-05A705930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15</xdr:row>
      <xdr:rowOff>104775</xdr:rowOff>
    </xdr:from>
    <xdr:to>
      <xdr:col>13</xdr:col>
      <xdr:colOff>571500</xdr:colOff>
      <xdr:row>29</xdr:row>
      <xdr:rowOff>85725</xdr:rowOff>
    </xdr:to>
    <xdr:graphicFrame macro="">
      <xdr:nvGraphicFramePr>
        <xdr:cNvPr id="3" name="Graphique 2">
          <a:extLst>
            <a:ext uri="{FF2B5EF4-FFF2-40B4-BE49-F238E27FC236}">
              <a16:creationId xmlns:a16="http://schemas.microsoft.com/office/drawing/2014/main" id="{4EAB422D-BED1-4284-845D-2495CC2092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4\S&#233;ries%20labellis&#233;es%20Nouveaux%20retrait&#233;s.xls" TargetMode="External"/><Relationship Id="rId1" Type="http://schemas.openxmlformats.org/officeDocument/2006/relationships/externalLinkPath" Target="/DSPR/PSN/LABELLISATION%20DES%20S&#201;RIES%20STATISTIQUES/FLUX/2024/S&#233;ries%20labellis&#233;es%20Nouveaux%20retrait&#233;s.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5\S&#233;ries%20labellis&#233;es%20Nouveaux%20retrait&#233;s.xls" TargetMode="External"/><Relationship Id="rId1" Type="http://schemas.openxmlformats.org/officeDocument/2006/relationships/externalLinkPath" Target="/DSPR/PSN/LABELLISATION%20DES%20S&#201;RIES%20STATISTIQUES/FLUX/2025/S&#233;ries%20labellis&#233;es%20Nouveaux%20retrait&#23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row r="9">
          <cell r="AA9">
            <v>341156</v>
          </cell>
        </row>
        <row r="19">
          <cell r="AA19">
            <v>365910</v>
          </cell>
        </row>
      </sheetData>
      <sheetData sheetId="2"/>
      <sheetData sheetId="3"/>
      <sheetData sheetId="4"/>
      <sheetData sheetId="5"/>
      <sheetData sheetId="6"/>
      <sheetData sheetId="7"/>
      <sheetData sheetId="8"/>
      <sheetData sheetId="9"/>
      <sheetData sheetId="10">
        <row r="9">
          <cell r="AA9">
            <v>58370</v>
          </cell>
        </row>
        <row r="10">
          <cell r="AA10">
            <v>70463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row r="9">
          <cell r="AB9">
            <v>316935</v>
          </cell>
        </row>
        <row r="19">
          <cell r="AB19">
            <v>346915</v>
          </cell>
        </row>
      </sheetData>
      <sheetData sheetId="2"/>
      <sheetData sheetId="3"/>
      <sheetData sheetId="4"/>
      <sheetData sheetId="5"/>
      <sheetData sheetId="6"/>
      <sheetData sheetId="7"/>
      <sheetData sheetId="8"/>
      <sheetData sheetId="9">
        <row r="9">
          <cell r="AB9">
            <v>42156</v>
          </cell>
        </row>
      </sheetData>
      <sheetData sheetId="10">
        <row r="9">
          <cell r="AB9">
            <v>56111</v>
          </cell>
        </row>
        <row r="10">
          <cell r="AB10">
            <v>66957</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1D09-5FA7-40F9-9094-21FC4AA19BF5}">
  <dimension ref="A1:X43"/>
  <sheetViews>
    <sheetView showGridLines="0" tabSelected="1" workbookViewId="0">
      <selection activeCell="T5" sqref="T5:W5"/>
    </sheetView>
  </sheetViews>
  <sheetFormatPr baseColWidth="10" defaultRowHeight="15" x14ac:dyDescent="0.25"/>
  <cols>
    <col min="18" max="18" width="4.7109375" customWidth="1"/>
  </cols>
  <sheetData>
    <row r="1" spans="1:24" x14ac:dyDescent="0.25">
      <c r="A1" s="1" t="s">
        <v>7</v>
      </c>
    </row>
    <row r="2" spans="1:24" x14ac:dyDescent="0.25">
      <c r="A2" s="2"/>
      <c r="B2" s="3">
        <v>2004</v>
      </c>
      <c r="C2" s="4">
        <v>2005</v>
      </c>
      <c r="D2" s="4">
        <v>2006</v>
      </c>
      <c r="E2" s="4">
        <v>2007</v>
      </c>
      <c r="F2" s="4">
        <v>2008</v>
      </c>
      <c r="G2" s="4">
        <v>2009</v>
      </c>
      <c r="H2" s="4">
        <v>2010</v>
      </c>
      <c r="I2" s="4">
        <v>2011</v>
      </c>
      <c r="J2" s="4">
        <v>2012</v>
      </c>
      <c r="K2" s="4">
        <v>2013</v>
      </c>
      <c r="L2" s="4">
        <v>2014</v>
      </c>
      <c r="M2" s="4">
        <v>2015</v>
      </c>
      <c r="N2" s="4">
        <v>2016</v>
      </c>
      <c r="O2" s="4">
        <v>2017</v>
      </c>
      <c r="P2" s="4">
        <v>2018</v>
      </c>
      <c r="Q2" s="5" t="s">
        <v>0</v>
      </c>
      <c r="R2" s="6"/>
      <c r="S2" s="3" t="s">
        <v>0</v>
      </c>
      <c r="T2" s="4">
        <v>2020</v>
      </c>
      <c r="U2" s="4">
        <v>2021</v>
      </c>
      <c r="V2" s="4">
        <v>2022</v>
      </c>
      <c r="W2" s="4">
        <v>2023</v>
      </c>
      <c r="X2" s="5">
        <v>2024</v>
      </c>
    </row>
    <row r="3" spans="1:24" x14ac:dyDescent="0.25">
      <c r="A3" s="7" t="s">
        <v>1</v>
      </c>
      <c r="B3" s="8">
        <v>6504</v>
      </c>
      <c r="C3" s="9">
        <v>21555</v>
      </c>
      <c r="D3" s="9">
        <v>24600</v>
      </c>
      <c r="E3" s="9">
        <v>31432</v>
      </c>
      <c r="F3" s="9">
        <v>39065</v>
      </c>
      <c r="G3" s="9">
        <v>46819</v>
      </c>
      <c r="H3" s="9">
        <v>50716</v>
      </c>
      <c r="I3" s="9">
        <v>48076</v>
      </c>
      <c r="J3" s="9">
        <v>43564</v>
      </c>
      <c r="K3" s="9">
        <v>44266</v>
      </c>
      <c r="L3" s="9">
        <v>46093</v>
      </c>
      <c r="M3" s="9">
        <v>41385</v>
      </c>
      <c r="N3" s="9">
        <v>41896</v>
      </c>
      <c r="O3" s="9">
        <v>40382</v>
      </c>
      <c r="P3" s="9">
        <v>39413</v>
      </c>
      <c r="Q3" s="10">
        <v>38850</v>
      </c>
      <c r="S3" s="11">
        <v>42472</v>
      </c>
      <c r="T3" s="12">
        <v>45023</v>
      </c>
      <c r="U3" s="12">
        <v>50678</v>
      </c>
      <c r="V3" s="12">
        <v>54207</v>
      </c>
      <c r="W3" s="12">
        <f>[1]Surcote!$AA$9</f>
        <v>58370</v>
      </c>
      <c r="X3" s="58">
        <f>[2]Surcote!$AB$9</f>
        <v>56111</v>
      </c>
    </row>
    <row r="4" spans="1:24" x14ac:dyDescent="0.25">
      <c r="A4" s="13" t="s">
        <v>2</v>
      </c>
      <c r="B4" s="14">
        <v>3549</v>
      </c>
      <c r="C4" s="15">
        <v>12672</v>
      </c>
      <c r="D4" s="15">
        <v>16051</v>
      </c>
      <c r="E4" s="15">
        <v>22319</v>
      </c>
      <c r="F4" s="15">
        <v>30305</v>
      </c>
      <c r="G4" s="15">
        <v>35324</v>
      </c>
      <c r="H4" s="15">
        <v>41169</v>
      </c>
      <c r="I4" s="15">
        <v>41178</v>
      </c>
      <c r="J4" s="15">
        <v>36511</v>
      </c>
      <c r="K4" s="15">
        <v>34744</v>
      </c>
      <c r="L4" s="15">
        <v>41675</v>
      </c>
      <c r="M4" s="15">
        <v>39048</v>
      </c>
      <c r="N4" s="15">
        <v>42544</v>
      </c>
      <c r="O4" s="15">
        <v>42856</v>
      </c>
      <c r="P4" s="15">
        <v>45800</v>
      </c>
      <c r="Q4" s="16">
        <v>45832</v>
      </c>
      <c r="S4" s="14">
        <v>47317</v>
      </c>
      <c r="T4" s="54">
        <v>51869</v>
      </c>
      <c r="U4" s="54">
        <v>59931</v>
      </c>
      <c r="V4" s="54">
        <v>64855</v>
      </c>
      <c r="W4" s="54">
        <f>[1]Surcote!$AA$10</f>
        <v>70463</v>
      </c>
      <c r="X4" s="16">
        <f>[2]Surcote!$AB$10</f>
        <v>66957</v>
      </c>
    </row>
    <row r="5" spans="1:24" x14ac:dyDescent="0.25">
      <c r="A5" s="17" t="s">
        <v>3</v>
      </c>
      <c r="B5" s="18">
        <v>10053</v>
      </c>
      <c r="C5" s="19">
        <v>34227</v>
      </c>
      <c r="D5" s="19">
        <v>40651</v>
      </c>
      <c r="E5" s="19">
        <v>53751</v>
      </c>
      <c r="F5" s="19">
        <v>69370</v>
      </c>
      <c r="G5" s="19">
        <v>82143</v>
      </c>
      <c r="H5" s="19">
        <v>91885</v>
      </c>
      <c r="I5" s="19">
        <v>89254</v>
      </c>
      <c r="J5" s="19">
        <v>80075</v>
      </c>
      <c r="K5" s="19">
        <v>79010</v>
      </c>
      <c r="L5" s="19">
        <v>87768</v>
      </c>
      <c r="M5" s="19">
        <v>80433</v>
      </c>
      <c r="N5" s="19">
        <v>84440</v>
      </c>
      <c r="O5" s="19">
        <v>83238</v>
      </c>
      <c r="P5" s="19">
        <v>85213</v>
      </c>
      <c r="Q5" s="20">
        <v>84682</v>
      </c>
      <c r="S5" s="18">
        <f t="shared" ref="S5:T5" si="0">SUM(S3:S4)</f>
        <v>89789</v>
      </c>
      <c r="T5" s="19">
        <f t="shared" si="0"/>
        <v>96892</v>
      </c>
      <c r="U5" s="19">
        <f>SUM(U3:U4)</f>
        <v>110609</v>
      </c>
      <c r="V5" s="19">
        <f>SUM(V3:V4)</f>
        <v>119062</v>
      </c>
      <c r="W5" s="19">
        <f>SUM(W3:W4)</f>
        <v>128833</v>
      </c>
      <c r="X5" s="20">
        <f>SUM(X3:X4)</f>
        <v>123068</v>
      </c>
    </row>
    <row r="6" spans="1:24" x14ac:dyDescent="0.25">
      <c r="A6" s="1" t="s">
        <v>8</v>
      </c>
      <c r="B6" s="21"/>
      <c r="C6" s="21"/>
      <c r="D6" s="21"/>
      <c r="E6" s="21"/>
      <c r="F6" s="21"/>
      <c r="G6" s="21"/>
      <c r="H6" s="21"/>
      <c r="I6" s="21"/>
      <c r="J6" s="21"/>
      <c r="K6" s="21"/>
      <c r="L6" s="21"/>
      <c r="M6" s="21"/>
      <c r="N6" s="21"/>
      <c r="O6" s="21"/>
      <c r="P6" s="21"/>
      <c r="Q6" s="21"/>
      <c r="S6" s="21"/>
      <c r="T6" s="21"/>
      <c r="U6" s="55"/>
      <c r="V6" s="55"/>
      <c r="W6" s="55"/>
      <c r="X6" s="55"/>
    </row>
    <row r="7" spans="1:24" x14ac:dyDescent="0.25">
      <c r="A7" s="7" t="s">
        <v>1</v>
      </c>
      <c r="B7" s="22">
        <f t="shared" ref="B7:Q9" si="1">B3/B37</f>
        <v>1.728091314640685E-2</v>
      </c>
      <c r="C7" s="23">
        <f t="shared" si="1"/>
        <v>6.1356765896398012E-2</v>
      </c>
      <c r="D7" s="23">
        <f t="shared" si="1"/>
        <v>6.444868862637837E-2</v>
      </c>
      <c r="E7" s="23">
        <f t="shared" si="1"/>
        <v>8.0252666195172892E-2</v>
      </c>
      <c r="F7" s="23">
        <f t="shared" si="1"/>
        <v>9.8834929349407338E-2</v>
      </c>
      <c r="G7" s="23">
        <f t="shared" si="1"/>
        <v>0.1455339519124664</v>
      </c>
      <c r="H7" s="23">
        <f t="shared" si="1"/>
        <v>0.14623653433600148</v>
      </c>
      <c r="I7" s="23">
        <f t="shared" si="1"/>
        <v>0.16920900176684664</v>
      </c>
      <c r="J7" s="23">
        <f t="shared" si="1"/>
        <v>0.15763439848603819</v>
      </c>
      <c r="K7" s="23">
        <f t="shared" si="1"/>
        <v>0.1335521690989015</v>
      </c>
      <c r="L7" s="23">
        <f t="shared" si="1"/>
        <v>0.14411132962109535</v>
      </c>
      <c r="M7" s="23">
        <f t="shared" si="1"/>
        <v>0.14435150821776377</v>
      </c>
      <c r="N7" s="23">
        <f t="shared" si="1"/>
        <v>0.14125135701907582</v>
      </c>
      <c r="O7" s="23">
        <f t="shared" si="1"/>
        <v>0.13228939738906817</v>
      </c>
      <c r="P7" s="23">
        <f t="shared" si="1"/>
        <v>0.13301900801900801</v>
      </c>
      <c r="Q7" s="24">
        <f t="shared" si="1"/>
        <v>0.13881742560672328</v>
      </c>
      <c r="R7" s="25"/>
      <c r="S7" s="22">
        <f t="shared" ref="S7:U9" si="2">S3/S37</f>
        <v>0.13908555634877492</v>
      </c>
      <c r="T7" s="23">
        <f t="shared" si="2"/>
        <v>0.14707967319257922</v>
      </c>
      <c r="U7" s="23">
        <f t="shared" si="2"/>
        <v>0.15841033271233698</v>
      </c>
      <c r="V7" s="23">
        <f>V3/V37</f>
        <v>0.16136061225765547</v>
      </c>
      <c r="W7" s="23">
        <f t="shared" ref="W7:X7" si="3">W3/W37</f>
        <v>0.17109474844352729</v>
      </c>
      <c r="X7" s="24">
        <f t="shared" si="3"/>
        <v>0.17704261126098411</v>
      </c>
    </row>
    <row r="8" spans="1:24" x14ac:dyDescent="0.25">
      <c r="A8" s="13" t="s">
        <v>2</v>
      </c>
      <c r="B8" s="26">
        <f t="shared" si="1"/>
        <v>1.2643841960882111E-2</v>
      </c>
      <c r="C8" s="27">
        <f t="shared" si="1"/>
        <v>4.3988086559890033E-2</v>
      </c>
      <c r="D8" s="27">
        <f t="shared" si="1"/>
        <v>4.8077614300776381E-2</v>
      </c>
      <c r="E8" s="27">
        <f t="shared" si="1"/>
        <v>6.1724093110209544E-2</v>
      </c>
      <c r="F8" s="27">
        <f t="shared" si="1"/>
        <v>8.1044580536464045E-2</v>
      </c>
      <c r="G8" s="27">
        <f t="shared" si="1"/>
        <v>9.7696428620816497E-2</v>
      </c>
      <c r="H8" s="27">
        <f t="shared" si="1"/>
        <v>0.10860211933597305</v>
      </c>
      <c r="I8" s="27">
        <f t="shared" si="1"/>
        <v>0.12786133916261971</v>
      </c>
      <c r="J8" s="27">
        <f t="shared" si="1"/>
        <v>0.12297158023078011</v>
      </c>
      <c r="K8" s="27">
        <f t="shared" si="1"/>
        <v>9.7698143555308106E-2</v>
      </c>
      <c r="L8" s="27">
        <f t="shared" si="1"/>
        <v>0.1235224726427733</v>
      </c>
      <c r="M8" s="27">
        <f t="shared" si="1"/>
        <v>0.12968965883728345</v>
      </c>
      <c r="N8" s="27">
        <f t="shared" si="1"/>
        <v>0.13739205694097284</v>
      </c>
      <c r="O8" s="27">
        <f t="shared" si="1"/>
        <v>0.12897711541008078</v>
      </c>
      <c r="P8" s="27">
        <f t="shared" si="1"/>
        <v>0.12976562854163834</v>
      </c>
      <c r="Q8" s="28">
        <f t="shared" si="1"/>
        <v>0.13708816271592014</v>
      </c>
      <c r="R8" s="25"/>
      <c r="S8" s="26">
        <f t="shared" si="2"/>
        <v>0.13681879035499384</v>
      </c>
      <c r="T8" s="27">
        <f t="shared" si="2"/>
        <v>0.15457674598799004</v>
      </c>
      <c r="U8" s="27">
        <f t="shared" si="2"/>
        <v>0.16809996634129923</v>
      </c>
      <c r="V8" s="27">
        <f t="shared" ref="V8:W8" si="4">V4/V38</f>
        <v>0.17410130653158412</v>
      </c>
      <c r="W8" s="27">
        <f t="shared" si="4"/>
        <v>0.1925692110081714</v>
      </c>
      <c r="X8" s="28">
        <f t="shared" ref="X8" si="5">X4/X38</f>
        <v>0.19300693253390599</v>
      </c>
    </row>
    <row r="9" spans="1:24" x14ac:dyDescent="0.25">
      <c r="A9" s="17" t="s">
        <v>3</v>
      </c>
      <c r="B9" s="29">
        <f t="shared" si="1"/>
        <v>1.5299995890779976E-2</v>
      </c>
      <c r="C9" s="30">
        <f t="shared" si="1"/>
        <v>5.3531211290867457E-2</v>
      </c>
      <c r="D9" s="30">
        <f t="shared" si="1"/>
        <v>5.6810447834198627E-2</v>
      </c>
      <c r="E9" s="30">
        <f t="shared" si="1"/>
        <v>7.1358210223350357E-2</v>
      </c>
      <c r="F9" s="30">
        <f t="shared" si="1"/>
        <v>9.0186366088782277E-2</v>
      </c>
      <c r="G9" s="30">
        <f t="shared" si="1"/>
        <v>0.12021970688186584</v>
      </c>
      <c r="H9" s="30">
        <f t="shared" si="1"/>
        <v>0.12658271443705579</v>
      </c>
      <c r="I9" s="30">
        <f t="shared" si="1"/>
        <v>0.1472415511057881</v>
      </c>
      <c r="J9" s="30">
        <f t="shared" si="1"/>
        <v>0.13968185854061022</v>
      </c>
      <c r="K9" s="30">
        <f t="shared" si="1"/>
        <v>0.11499438927514674</v>
      </c>
      <c r="L9" s="30">
        <f t="shared" si="1"/>
        <v>0.1335420879416826</v>
      </c>
      <c r="M9" s="30">
        <f t="shared" si="1"/>
        <v>0.13684108448001306</v>
      </c>
      <c r="N9" s="30">
        <f t="shared" si="1"/>
        <v>0.13928017682182561</v>
      </c>
      <c r="O9" s="30">
        <f t="shared" si="1"/>
        <v>0.13056306281576896</v>
      </c>
      <c r="P9" s="30">
        <f t="shared" si="1"/>
        <v>0.13125038506561518</v>
      </c>
      <c r="Q9" s="31">
        <f t="shared" si="1"/>
        <v>0.13787612607845467</v>
      </c>
      <c r="R9" s="32"/>
      <c r="S9" s="29">
        <f t="shared" si="2"/>
        <v>0.13788173580281418</v>
      </c>
      <c r="T9" s="30">
        <f t="shared" si="2"/>
        <v>0.15100020571385825</v>
      </c>
      <c r="U9" s="30">
        <f t="shared" si="2"/>
        <v>0.16351731723326376</v>
      </c>
      <c r="V9" s="30">
        <f t="shared" ref="V9:W9" si="6">V5/V39</f>
        <v>0.16805984896605264</v>
      </c>
      <c r="W9" s="30">
        <f t="shared" si="6"/>
        <v>0.18220788441248767</v>
      </c>
      <c r="X9" s="31">
        <f>X5/X39</f>
        <v>0.18538525269262635</v>
      </c>
    </row>
    <row r="10" spans="1:24" x14ac:dyDescent="0.25">
      <c r="A10" s="60" t="s">
        <v>4</v>
      </c>
      <c r="B10" s="60"/>
      <c r="C10" s="60"/>
      <c r="D10" s="60"/>
      <c r="E10" s="60"/>
      <c r="F10" s="60"/>
      <c r="G10" s="33"/>
      <c r="H10" s="33"/>
      <c r="I10" s="33"/>
      <c r="J10" s="33"/>
      <c r="K10" s="33"/>
      <c r="L10" s="33"/>
      <c r="M10" s="33"/>
      <c r="N10" s="33"/>
      <c r="O10" s="33"/>
      <c r="P10" s="33"/>
      <c r="Q10" s="33"/>
      <c r="R10" s="32"/>
      <c r="S10" s="33"/>
      <c r="T10" s="33"/>
      <c r="U10" s="33"/>
    </row>
    <row r="11" spans="1:24" ht="15" customHeight="1" x14ac:dyDescent="0.25">
      <c r="A11" s="34" t="s">
        <v>11</v>
      </c>
      <c r="B11" s="34"/>
      <c r="C11" s="34"/>
      <c r="D11" s="34"/>
      <c r="E11" s="34"/>
      <c r="F11" s="34"/>
      <c r="G11" s="35"/>
      <c r="H11" s="35"/>
      <c r="I11" s="33"/>
      <c r="J11" s="33"/>
      <c r="K11" s="33"/>
      <c r="L11" s="33"/>
      <c r="M11" s="33"/>
      <c r="N11" s="33"/>
      <c r="O11" s="33"/>
      <c r="P11" s="33"/>
      <c r="Q11" s="33"/>
      <c r="R11" s="32"/>
      <c r="S11" s="33"/>
      <c r="T11" s="33"/>
      <c r="U11" s="33"/>
    </row>
    <row r="12" spans="1:24" ht="15" customHeight="1" x14ac:dyDescent="0.25">
      <c r="A12" s="34" t="s">
        <v>5</v>
      </c>
      <c r="B12" s="34"/>
      <c r="C12" s="34"/>
      <c r="D12" s="34"/>
      <c r="E12" s="34"/>
      <c r="F12" s="34"/>
      <c r="G12" s="35"/>
      <c r="H12" s="35"/>
      <c r="I12" s="35"/>
      <c r="J12" s="33"/>
      <c r="K12" s="33"/>
      <c r="L12" s="33"/>
      <c r="M12" s="33"/>
      <c r="N12" s="33"/>
      <c r="O12" s="33"/>
      <c r="P12" s="33"/>
      <c r="Q12" s="33"/>
      <c r="R12" s="32"/>
      <c r="S12" s="33"/>
      <c r="T12" s="33"/>
      <c r="U12" s="33"/>
    </row>
    <row r="13" spans="1:24" x14ac:dyDescent="0.25">
      <c r="A13" s="36"/>
      <c r="B13" s="33"/>
      <c r="C13" s="33"/>
      <c r="D13" s="33"/>
      <c r="E13" s="33"/>
      <c r="F13" s="33"/>
      <c r="G13" s="33"/>
      <c r="H13" s="33"/>
      <c r="I13" s="33"/>
      <c r="J13" s="33"/>
      <c r="K13" s="33"/>
      <c r="L13" s="33"/>
      <c r="M13" s="33"/>
      <c r="N13" s="33"/>
      <c r="O13" s="33"/>
      <c r="P13" s="33"/>
      <c r="Q13" s="33"/>
      <c r="R13" s="32"/>
      <c r="S13" s="33"/>
      <c r="T13" s="33"/>
      <c r="U13" s="33"/>
    </row>
    <row r="15" spans="1:24" s="2" customFormat="1" x14ac:dyDescent="0.25">
      <c r="B15" s="61" t="s">
        <v>7</v>
      </c>
      <c r="C15" s="61"/>
      <c r="D15" s="61"/>
      <c r="E15" s="61"/>
      <c r="F15" s="61"/>
      <c r="G15" s="61"/>
      <c r="I15" s="61" t="s">
        <v>8</v>
      </c>
      <c r="J15" s="61"/>
      <c r="K15" s="61"/>
      <c r="L15" s="61"/>
      <c r="M15" s="61"/>
      <c r="N15" s="61"/>
    </row>
    <row r="31" spans="2:14" x14ac:dyDescent="0.25">
      <c r="B31" s="60" t="s">
        <v>4</v>
      </c>
      <c r="C31" s="60"/>
      <c r="D31" s="60"/>
      <c r="E31" s="60"/>
      <c r="F31" s="60"/>
      <c r="G31" s="60"/>
      <c r="I31" s="60" t="s">
        <v>4</v>
      </c>
      <c r="J31" s="60"/>
      <c r="K31" s="60"/>
      <c r="L31" s="60"/>
      <c r="M31" s="60"/>
      <c r="N31" s="60"/>
    </row>
    <row r="32" spans="2:14" ht="42" customHeight="1" x14ac:dyDescent="0.25">
      <c r="B32" s="59" t="s">
        <v>10</v>
      </c>
      <c r="C32" s="59"/>
      <c r="D32" s="59"/>
      <c r="E32" s="59"/>
      <c r="F32" s="59"/>
      <c r="G32" s="59"/>
      <c r="I32" s="59" t="s">
        <v>11</v>
      </c>
      <c r="J32" s="59"/>
      <c r="K32" s="59"/>
      <c r="L32" s="59"/>
      <c r="M32" s="59"/>
      <c r="N32" s="59"/>
    </row>
    <row r="33" spans="1:24" ht="26.25" customHeight="1" x14ac:dyDescent="0.25">
      <c r="B33" s="59" t="s">
        <v>5</v>
      </c>
      <c r="C33" s="59"/>
      <c r="D33" s="59"/>
      <c r="E33" s="59"/>
      <c r="F33" s="59"/>
      <c r="G33" s="59"/>
      <c r="I33" s="59" t="s">
        <v>5</v>
      </c>
      <c r="J33" s="59"/>
      <c r="K33" s="59"/>
      <c r="L33" s="59"/>
      <c r="M33" s="59"/>
      <c r="N33" s="59"/>
    </row>
    <row r="35" spans="1:24" s="2" customFormat="1" x14ac:dyDescent="0.25">
      <c r="A35" s="1" t="s">
        <v>9</v>
      </c>
    </row>
    <row r="36" spans="1:24" x14ac:dyDescent="0.25">
      <c r="A36" s="37"/>
      <c r="B36" s="38">
        <v>2004</v>
      </c>
      <c r="C36" s="39">
        <v>2005</v>
      </c>
      <c r="D36" s="39">
        <v>2006</v>
      </c>
      <c r="E36" s="39">
        <v>2007</v>
      </c>
      <c r="F36" s="39">
        <v>2008</v>
      </c>
      <c r="G36" s="39">
        <v>2009</v>
      </c>
      <c r="H36" s="39">
        <v>2010</v>
      </c>
      <c r="I36" s="39">
        <v>2011</v>
      </c>
      <c r="J36" s="39">
        <v>2012</v>
      </c>
      <c r="K36" s="39">
        <v>2013</v>
      </c>
      <c r="L36" s="39">
        <v>2014</v>
      </c>
      <c r="M36" s="39">
        <v>2015</v>
      </c>
      <c r="N36" s="39">
        <v>2016</v>
      </c>
      <c r="O36" s="39">
        <v>2017</v>
      </c>
      <c r="P36" s="39">
        <v>2018</v>
      </c>
      <c r="Q36" s="40" t="s">
        <v>0</v>
      </c>
      <c r="R36" s="41"/>
      <c r="S36" s="38" t="s">
        <v>0</v>
      </c>
      <c r="T36" s="39">
        <v>2020</v>
      </c>
      <c r="U36" s="39">
        <v>2021</v>
      </c>
      <c r="V36" s="39">
        <v>2022</v>
      </c>
      <c r="W36" s="39">
        <v>2023</v>
      </c>
      <c r="X36" s="40">
        <v>2024</v>
      </c>
    </row>
    <row r="37" spans="1:24" x14ac:dyDescent="0.25">
      <c r="A37" s="42" t="s">
        <v>1</v>
      </c>
      <c r="B37" s="43">
        <v>376369</v>
      </c>
      <c r="C37" s="44">
        <v>351306</v>
      </c>
      <c r="D37" s="44">
        <v>381699</v>
      </c>
      <c r="E37" s="44">
        <v>391663</v>
      </c>
      <c r="F37" s="44">
        <v>395255</v>
      </c>
      <c r="G37" s="44">
        <v>321705</v>
      </c>
      <c r="H37" s="44">
        <v>346808</v>
      </c>
      <c r="I37" s="44">
        <v>284122</v>
      </c>
      <c r="J37" s="44">
        <v>276361</v>
      </c>
      <c r="K37" s="44">
        <v>331451</v>
      </c>
      <c r="L37" s="44">
        <v>319843</v>
      </c>
      <c r="M37" s="44">
        <v>286696</v>
      </c>
      <c r="N37" s="44">
        <v>296606</v>
      </c>
      <c r="O37" s="44">
        <v>305255</v>
      </c>
      <c r="P37" s="44">
        <v>296296</v>
      </c>
      <c r="Q37" s="45">
        <v>279864</v>
      </c>
      <c r="R37" s="44"/>
      <c r="S37" s="43">
        <v>305366</v>
      </c>
      <c r="T37" s="44">
        <v>306113</v>
      </c>
      <c r="U37" s="56">
        <v>319916</v>
      </c>
      <c r="V37" s="56">
        <v>335937</v>
      </c>
      <c r="W37" s="44">
        <f>'[1]Nouveaux retraités D. Direct '!$AA$9</f>
        <v>341156</v>
      </c>
      <c r="X37" s="45">
        <f>'[2]Nouveaux retraités D. Direct '!$AB$9</f>
        <v>316935</v>
      </c>
    </row>
    <row r="38" spans="1:24" x14ac:dyDescent="0.25">
      <c r="A38" s="42" t="s">
        <v>2</v>
      </c>
      <c r="B38" s="46">
        <v>280690</v>
      </c>
      <c r="C38" s="47">
        <v>288078</v>
      </c>
      <c r="D38" s="47">
        <v>333856</v>
      </c>
      <c r="E38" s="47">
        <v>361593</v>
      </c>
      <c r="F38" s="47">
        <v>373930</v>
      </c>
      <c r="G38" s="47">
        <v>361569</v>
      </c>
      <c r="H38" s="47">
        <v>379081</v>
      </c>
      <c r="I38" s="47">
        <v>322052</v>
      </c>
      <c r="J38" s="47">
        <v>296906</v>
      </c>
      <c r="K38" s="47">
        <v>355626</v>
      </c>
      <c r="L38" s="47">
        <v>337388</v>
      </c>
      <c r="M38" s="47">
        <v>301088</v>
      </c>
      <c r="N38" s="47">
        <v>309654</v>
      </c>
      <c r="O38" s="47">
        <v>332276</v>
      </c>
      <c r="P38" s="47">
        <v>352944</v>
      </c>
      <c r="Q38" s="48">
        <v>334325</v>
      </c>
      <c r="R38" s="44"/>
      <c r="S38" s="46">
        <v>345837</v>
      </c>
      <c r="T38" s="47">
        <v>335555</v>
      </c>
      <c r="U38" s="57">
        <v>356520</v>
      </c>
      <c r="V38" s="57">
        <v>372513</v>
      </c>
      <c r="W38" s="47">
        <f>'[1]Nouveaux retraités D. Direct '!$AA$19</f>
        <v>365910</v>
      </c>
      <c r="X38" s="48">
        <f>'[2]Nouveaux retraités D. Direct '!$AB$19</f>
        <v>346915</v>
      </c>
    </row>
    <row r="39" spans="1:24" x14ac:dyDescent="0.25">
      <c r="A39" s="49" t="s">
        <v>3</v>
      </c>
      <c r="B39" s="50">
        <v>657059</v>
      </c>
      <c r="C39" s="51">
        <v>639384</v>
      </c>
      <c r="D39" s="51">
        <v>715555</v>
      </c>
      <c r="E39" s="51">
        <v>753256</v>
      </c>
      <c r="F39" s="51">
        <v>769185</v>
      </c>
      <c r="G39" s="51">
        <v>683274</v>
      </c>
      <c r="H39" s="51">
        <v>725889</v>
      </c>
      <c r="I39" s="51">
        <v>606174</v>
      </c>
      <c r="J39" s="51">
        <v>573267</v>
      </c>
      <c r="K39" s="51">
        <v>687077</v>
      </c>
      <c r="L39" s="51">
        <v>657231</v>
      </c>
      <c r="M39" s="51">
        <v>587784</v>
      </c>
      <c r="N39" s="51">
        <v>606260</v>
      </c>
      <c r="O39" s="51">
        <v>637531</v>
      </c>
      <c r="P39" s="51">
        <v>649240</v>
      </c>
      <c r="Q39" s="52">
        <v>614189</v>
      </c>
      <c r="R39" s="44"/>
      <c r="S39" s="50">
        <v>651203</v>
      </c>
      <c r="T39" s="51">
        <v>641668</v>
      </c>
      <c r="U39" s="51">
        <f>SUM(U37:U38)</f>
        <v>676436</v>
      </c>
      <c r="V39" s="51">
        <v>708450</v>
      </c>
      <c r="W39" s="51">
        <f>SUM(W37:W38)</f>
        <v>707066</v>
      </c>
      <c r="X39" s="52">
        <f>SUM(X37:X38)</f>
        <v>663850</v>
      </c>
    </row>
    <row r="40" spans="1:24" s="2" customFormat="1" ht="14.25" x14ac:dyDescent="0.2">
      <c r="A40" s="53" t="s">
        <v>6</v>
      </c>
    </row>
    <row r="41" spans="1:24" s="2" customFormat="1" ht="14.25" x14ac:dyDescent="0.2">
      <c r="A41" s="34" t="s">
        <v>12</v>
      </c>
    </row>
    <row r="42" spans="1:24" s="2" customFormat="1" ht="14.25" x14ac:dyDescent="0.2">
      <c r="A42" s="34" t="s">
        <v>5</v>
      </c>
    </row>
    <row r="43" spans="1:24" s="2" customFormat="1" ht="14.25" x14ac:dyDescent="0.2">
      <c r="A43" s="53"/>
    </row>
  </sheetData>
  <mergeCells count="9">
    <mergeCell ref="B33:G33"/>
    <mergeCell ref="I33:N33"/>
    <mergeCell ref="A10:F10"/>
    <mergeCell ref="B15:G15"/>
    <mergeCell ref="I15:N15"/>
    <mergeCell ref="B31:G31"/>
    <mergeCell ref="I31:N31"/>
    <mergeCell ref="B32:G32"/>
    <mergeCell ref="I32:N32"/>
  </mergeCells>
  <pageMargins left="0.7" right="0.7" top="0.75" bottom="0.75" header="0.3" footer="0.3"/>
  <ignoredErrors>
    <ignoredError sqref="W5:W6 U39 T5:V5" formulaRange="1"/>
    <ignoredError sqref="W7:W9" evalError="1" formulaRange="1"/>
  </ignoredErrors>
  <drawing r:id="rId1"/>
</worksheet>
</file>

<file path=docMetadata/LabelInfo.xml><?xml version="1.0" encoding="utf-8"?>
<clbl:labelList xmlns:clbl="http://schemas.microsoft.com/office/2020/mipLabelMetadata">
  <clbl:label id="{c8ed0d54-54d7-4498-9042-bf1d68447b7b}" enabled="1" method="Privileged" siteId="{7512341a-42c3-44bb-beee-e013048f124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Surcote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Z013107</dc:creator>
  <cp:lastModifiedBy>ARABI Samya</cp:lastModifiedBy>
  <dcterms:created xsi:type="dcterms:W3CDTF">2023-02-27T15:45:34Z</dcterms:created>
  <dcterms:modified xsi:type="dcterms:W3CDTF">2026-03-08T22:06:36Z</dcterms:modified>
</cp:coreProperties>
</file>