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DSPR\PSN\Contenus Site Internet\1_Données statistiques_2_Pensions_2_La décote ou le taux minoré\2025\"/>
    </mc:Choice>
  </mc:AlternateContent>
  <xr:revisionPtr revIDLastSave="0" documentId="13_ncr:1_{DFE0A1CF-5157-4D80-A05E-66D4C5CAB5E1}" xr6:coauthVersionLast="47" xr6:coauthVersionMax="47" xr10:uidLastSave="{00000000-0000-0000-0000-000000000000}"/>
  <bookViews>
    <workbookView xWindow="-110" yWindow="-110" windowWidth="19420" windowHeight="10300" xr2:uid="{DE6A985F-314B-4AA4-85EA-BC091E2D6367}"/>
  </bookViews>
  <sheets>
    <sheet name="Décote" sheetId="1" r:id="rId1"/>
  </sheets>
  <externalReferences>
    <externalReference r:id="rId2"/>
    <externalReference r:id="rId3"/>
    <externalReference r:id="rId4"/>
  </externalReferences>
  <definedNames>
    <definedName name="DépartementRésidence">#REF!</definedName>
    <definedName name="RégionRésidence">#REF!</definedName>
    <definedName name="saisie">#REF!,#REF!,#REF!,#REF!,#REF!,#REF!,#REF!,#REF!,#REF!,#REF!,#REF!,#REF!,#REF!,#REF!,#REF!,#REF!</definedName>
    <definedName name="TitreDate">#REF!</definedName>
    <definedName name="TitreRé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5" i="1" l="1"/>
  <c r="Y40" i="1"/>
  <c r="Y39" i="1"/>
  <c r="Y41" i="1" s="1"/>
  <c r="X7" i="1"/>
  <c r="Y4" i="1"/>
  <c r="Y3" i="1"/>
  <c r="Y5" i="1" s="1"/>
  <c r="X41" i="1"/>
  <c r="X40" i="1"/>
  <c r="X8" i="1" s="1"/>
  <c r="X39" i="1"/>
  <c r="W7" i="1"/>
  <c r="V7" i="1"/>
  <c r="W5" i="1"/>
  <c r="W9" i="1" s="1"/>
  <c r="W8" i="1"/>
  <c r="V41" i="1"/>
  <c r="U41" i="1"/>
  <c r="T41" i="1"/>
  <c r="T9" i="1" s="1"/>
  <c r="U9" i="1"/>
  <c r="R9" i="1"/>
  <c r="Q9" i="1"/>
  <c r="N9" i="1"/>
  <c r="M9" i="1"/>
  <c r="J9" i="1"/>
  <c r="I9" i="1"/>
  <c r="F9" i="1"/>
  <c r="E9" i="1"/>
  <c r="B9" i="1"/>
  <c r="V8" i="1"/>
  <c r="U8" i="1"/>
  <c r="T8" i="1"/>
  <c r="R8" i="1"/>
  <c r="Q8" i="1"/>
  <c r="P8" i="1"/>
  <c r="O8" i="1"/>
  <c r="N8" i="1"/>
  <c r="M8" i="1"/>
  <c r="L8" i="1"/>
  <c r="K8" i="1"/>
  <c r="J8" i="1"/>
  <c r="I8" i="1"/>
  <c r="H8" i="1"/>
  <c r="G8" i="1"/>
  <c r="F8" i="1"/>
  <c r="E8" i="1"/>
  <c r="D8" i="1"/>
  <c r="C8" i="1"/>
  <c r="B8" i="1"/>
  <c r="U7" i="1"/>
  <c r="T7" i="1"/>
  <c r="R7" i="1"/>
  <c r="Q7" i="1"/>
  <c r="P7" i="1"/>
  <c r="O7" i="1"/>
  <c r="N7" i="1"/>
  <c r="M7" i="1"/>
  <c r="L7" i="1"/>
  <c r="K7" i="1"/>
  <c r="J7" i="1"/>
  <c r="I7" i="1"/>
  <c r="H7" i="1"/>
  <c r="G7" i="1"/>
  <c r="F7" i="1"/>
  <c r="E7" i="1"/>
  <c r="D7" i="1"/>
  <c r="C7" i="1"/>
  <c r="B7" i="1"/>
  <c r="V5" i="1"/>
  <c r="V9" i="1" s="1"/>
  <c r="R5" i="1"/>
  <c r="Q5" i="1"/>
  <c r="P5" i="1"/>
  <c r="P9" i="1" s="1"/>
  <c r="O5" i="1"/>
  <c r="O9" i="1" s="1"/>
  <c r="N5" i="1"/>
  <c r="M5" i="1"/>
  <c r="L5" i="1"/>
  <c r="L9" i="1" s="1"/>
  <c r="K5" i="1"/>
  <c r="K9" i="1" s="1"/>
  <c r="J5" i="1"/>
  <c r="I5" i="1"/>
  <c r="H5" i="1"/>
  <c r="H9" i="1" s="1"/>
  <c r="G5" i="1"/>
  <c r="G9" i="1" s="1"/>
  <c r="F5" i="1"/>
  <c r="E5" i="1"/>
  <c r="D5" i="1"/>
  <c r="D9" i="1" s="1"/>
  <c r="C5" i="1"/>
  <c r="C9" i="1" s="1"/>
  <c r="B5" i="1"/>
  <c r="Y8" i="1" l="1"/>
  <c r="X9" i="1"/>
  <c r="Y9" i="1"/>
  <c r="Y7" i="1"/>
</calcChain>
</file>

<file path=xl/sharedStrings.xml><?xml version="1.0" encoding="utf-8"?>
<sst xmlns="http://schemas.openxmlformats.org/spreadsheetml/2006/main" count="30" uniqueCount="12">
  <si>
    <t>2019*</t>
  </si>
  <si>
    <t>Hommes</t>
  </si>
  <si>
    <t>Femmes</t>
  </si>
  <si>
    <t>Ensemble</t>
  </si>
  <si>
    <t>Source : SNSP et SNSP-TI.</t>
  </si>
  <si>
    <t>* Rupture de série à la suite de l'intégration du régime des travailleurs indépendants au régime général.</t>
  </si>
  <si>
    <t>Évolution du nombre de nouveaux retraités partis avec une décote</t>
  </si>
  <si>
    <t>Évolution de la part de nouveaux retraités partis avec une décote</t>
  </si>
  <si>
    <t>Évolution du nombre de nouveaux retraités de droit direct</t>
  </si>
  <si>
    <t>Champ : Nouveaux retraités de droit direct partis avec une décote au régime général (hors outils de gestion de la Sécurité sociale pour les indépendants jusqu'à 2018), par année de départ du droit direct (données 2023 arrêtées à fin 2024).</t>
  </si>
  <si>
    <t>Champ : Nouveaux retraités de droit direct partis avec une décote au régime général (hors outils de gestion de la Sécurité sociale pour les indépendants jusqu'à 2018), par année de départ du droit direct (données 2024 arrêtées à fin 2025).</t>
  </si>
  <si>
    <t>Champ : Nouveaux retraités de droit direct au régime général (hors outils de gestion de la Sécurité sociale pour les indépendants jusqu'à 2018), par année de départ du droit direct (données 2024 arrêtées à fin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</si>
</sst>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1"/>
      <color rgb="FF005670"/>
      <name val="Arial"/>
      <family val="2"/>
    </font>
    <font>
      <sz val="11"/>
      <color theme="1"/>
      <name val="Arial"/>
      <family val="2"/>
    </font>
    <font>
      <b/>
      <sz val="11"/>
      <name val="Arial"/>
      <family val="2"/>
    </font>
    <font>
      <sz val="11"/>
      <name val="Arial"/>
      <family val="2"/>
    </font>
    <font>
      <i/>
      <sz val="10"/>
      <color rgb="FF005670"/>
      <name val="Arial"/>
      <family val="2"/>
    </font>
    <font>
      <sz val="10"/>
      <name val="Arial"/>
      <family val="2"/>
    </font>
    <font>
      <b/>
      <sz val="10"/>
      <name val="Arial"/>
      <family val="2"/>
    </font>
    <font>
      <sz val="10"/>
      <color theme="1"/>
      <name val="Arial"/>
      <family val="2"/>
    </font>
    <font>
      <b/>
      <sz val="12"/>
      <color rgb="FF005670"/>
      <name val="Arial"/>
      <family val="2"/>
    </font>
    <font>
      <i/>
      <sz val="9"/>
      <color rgb="FF005670"/>
      <name val="Arial"/>
      <family val="2"/>
    </font>
    <font>
      <b/>
      <sz val="10"/>
      <color rgb="FF005670"/>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66">
    <xf numFmtId="0" fontId="0" fillId="0" borderId="0" xfId="0"/>
    <xf numFmtId="0" fontId="2" fillId="0" borderId="0" xfId="0" applyFont="1" applyAlignment="1">
      <alignment vertical="center"/>
    </xf>
    <xf numFmtId="0" fontId="3" fillId="0" borderId="0" xfId="0" applyFont="1"/>
    <xf numFmtId="0" fontId="4" fillId="2" borderId="1" xfId="0" applyFont="1" applyFill="1" applyBorder="1" applyAlignment="1">
      <alignment horizontal="right" vertical="center"/>
    </xf>
    <xf numFmtId="0" fontId="4" fillId="2" borderId="2" xfId="0" applyFont="1" applyFill="1" applyBorder="1" applyAlignment="1">
      <alignment horizontal="right" vertical="center"/>
    </xf>
    <xf numFmtId="0" fontId="4" fillId="2" borderId="3" xfId="0" applyFont="1" applyFill="1" applyBorder="1" applyAlignment="1">
      <alignment horizontal="right" vertical="center"/>
    </xf>
    <xf numFmtId="0" fontId="4" fillId="0" borderId="0" xfId="0" applyFont="1" applyAlignment="1">
      <alignment horizontal="right" vertical="center"/>
    </xf>
    <xf numFmtId="0" fontId="4" fillId="2" borderId="4" xfId="0" applyFont="1" applyFill="1" applyBorder="1" applyAlignment="1">
      <alignment vertical="center"/>
    </xf>
    <xf numFmtId="3" fontId="5" fillId="3" borderId="5" xfId="0" applyNumberFormat="1" applyFont="1" applyFill="1" applyBorder="1" applyAlignment="1">
      <alignment horizontal="right" vertical="center"/>
    </xf>
    <xf numFmtId="3" fontId="5" fillId="3" borderId="0" xfId="0" applyNumberFormat="1" applyFont="1" applyFill="1" applyAlignment="1">
      <alignment horizontal="right" vertical="center"/>
    </xf>
    <xf numFmtId="3" fontId="5" fillId="3" borderId="6" xfId="0" applyNumberFormat="1" applyFont="1" applyFill="1" applyBorder="1" applyAlignment="1">
      <alignment horizontal="right" vertical="center"/>
    </xf>
    <xf numFmtId="3" fontId="5" fillId="0" borderId="0" xfId="0" applyNumberFormat="1" applyFont="1" applyAlignment="1">
      <alignment horizontal="right" vertical="center"/>
    </xf>
    <xf numFmtId="3" fontId="5" fillId="3" borderId="7" xfId="0" applyNumberFormat="1" applyFont="1" applyFill="1" applyBorder="1" applyAlignment="1">
      <alignment horizontal="right" vertical="center"/>
    </xf>
    <xf numFmtId="3" fontId="5" fillId="3" borderId="8" xfId="0" applyNumberFormat="1" applyFont="1" applyFill="1" applyBorder="1" applyAlignment="1">
      <alignment horizontal="right" vertical="center"/>
    </xf>
    <xf numFmtId="3" fontId="5" fillId="3" borderId="9" xfId="0" applyNumberFormat="1" applyFont="1" applyFill="1" applyBorder="1" applyAlignment="1">
      <alignment horizontal="right" vertical="center"/>
    </xf>
    <xf numFmtId="0" fontId="4" fillId="2" borderId="10" xfId="0" applyFont="1" applyFill="1" applyBorder="1" applyAlignment="1">
      <alignment vertical="center"/>
    </xf>
    <xf numFmtId="3" fontId="5" fillId="2" borderId="5" xfId="0" applyNumberFormat="1" applyFont="1" applyFill="1" applyBorder="1" applyAlignment="1">
      <alignment horizontal="right" vertical="center"/>
    </xf>
    <xf numFmtId="3" fontId="5" fillId="2" borderId="0" xfId="0" applyNumberFormat="1" applyFont="1" applyFill="1" applyAlignment="1">
      <alignment horizontal="right" vertical="center"/>
    </xf>
    <xf numFmtId="3" fontId="5" fillId="2" borderId="6" xfId="0" applyNumberFormat="1" applyFont="1" applyFill="1" applyBorder="1" applyAlignment="1">
      <alignment horizontal="right" vertical="center"/>
    </xf>
    <xf numFmtId="0" fontId="4" fillId="2" borderId="11" xfId="0" applyFont="1" applyFill="1" applyBorder="1" applyAlignment="1">
      <alignment vertical="center" wrapText="1"/>
    </xf>
    <xf numFmtId="3" fontId="4" fillId="3" borderId="12" xfId="0" applyNumberFormat="1" applyFont="1" applyFill="1" applyBorder="1" applyAlignment="1">
      <alignment horizontal="right" vertical="center"/>
    </xf>
    <xf numFmtId="3" fontId="4" fillId="3" borderId="13" xfId="0" applyNumberFormat="1" applyFont="1" applyFill="1" applyBorder="1" applyAlignment="1">
      <alignment horizontal="right" vertical="center"/>
    </xf>
    <xf numFmtId="3" fontId="4" fillId="3" borderId="14" xfId="0" applyNumberFormat="1" applyFont="1" applyFill="1" applyBorder="1" applyAlignment="1">
      <alignment horizontal="right" vertical="center"/>
    </xf>
    <xf numFmtId="3" fontId="4" fillId="0" borderId="0" xfId="0" applyNumberFormat="1" applyFont="1" applyAlignment="1">
      <alignment horizontal="right" vertical="center"/>
    </xf>
    <xf numFmtId="0" fontId="2" fillId="0" borderId="0" xfId="0" applyFont="1"/>
    <xf numFmtId="3" fontId="4" fillId="3" borderId="0" xfId="0" applyNumberFormat="1" applyFont="1" applyFill="1" applyAlignment="1">
      <alignment horizontal="right" vertical="center"/>
    </xf>
    <xf numFmtId="164" fontId="5" fillId="3" borderId="7" xfId="1" applyNumberFormat="1" applyFont="1" applyFill="1" applyBorder="1" applyAlignment="1">
      <alignment horizontal="right" vertical="center"/>
    </xf>
    <xf numFmtId="164" fontId="5" fillId="3" borderId="8" xfId="1" applyNumberFormat="1" applyFont="1" applyFill="1" applyBorder="1" applyAlignment="1">
      <alignment horizontal="right" vertical="center"/>
    </xf>
    <xf numFmtId="164" fontId="5" fillId="3" borderId="9" xfId="1" applyNumberFormat="1" applyFont="1" applyFill="1" applyBorder="1" applyAlignment="1">
      <alignment horizontal="right" vertical="center"/>
    </xf>
    <xf numFmtId="164" fontId="5" fillId="2" borderId="5" xfId="1" applyNumberFormat="1" applyFont="1" applyFill="1" applyBorder="1" applyAlignment="1">
      <alignment horizontal="right" vertical="center"/>
    </xf>
    <xf numFmtId="164" fontId="5" fillId="2" borderId="0" xfId="1" applyNumberFormat="1" applyFont="1" applyFill="1" applyBorder="1" applyAlignment="1">
      <alignment horizontal="right" vertical="center"/>
    </xf>
    <xf numFmtId="164" fontId="5" fillId="2" borderId="6" xfId="1" applyNumberFormat="1" applyFont="1" applyFill="1" applyBorder="1" applyAlignment="1">
      <alignment horizontal="right" vertical="center"/>
    </xf>
    <xf numFmtId="164" fontId="5" fillId="3" borderId="12" xfId="1" applyNumberFormat="1" applyFont="1" applyFill="1" applyBorder="1" applyAlignment="1">
      <alignment horizontal="right" vertical="center"/>
    </xf>
    <xf numFmtId="164" fontId="5" fillId="3" borderId="13" xfId="1" applyNumberFormat="1" applyFont="1" applyFill="1" applyBorder="1" applyAlignment="1">
      <alignment horizontal="right" vertical="center"/>
    </xf>
    <xf numFmtId="164" fontId="5" fillId="3" borderId="14" xfId="1" applyNumberFormat="1" applyFont="1" applyFill="1" applyBorder="1" applyAlignment="1">
      <alignment horizontal="right" vertical="center"/>
    </xf>
    <xf numFmtId="164" fontId="7" fillId="3" borderId="0" xfId="1" applyNumberFormat="1" applyFont="1" applyFill="1" applyBorder="1" applyAlignment="1">
      <alignment horizontal="right" vertical="center"/>
    </xf>
    <xf numFmtId="3" fontId="8" fillId="0" borderId="0" xfId="0" applyNumberFormat="1" applyFont="1" applyAlignment="1">
      <alignment horizontal="right" vertical="center"/>
    </xf>
    <xf numFmtId="0" fontId="9" fillId="0" borderId="0" xfId="0" applyFont="1"/>
    <xf numFmtId="0" fontId="6" fillId="0" borderId="0" xfId="0" applyFont="1" applyAlignment="1">
      <alignment horizontal="left" vertical="center"/>
    </xf>
    <xf numFmtId="0" fontId="12" fillId="0" borderId="7" xfId="0" applyFont="1" applyBorder="1"/>
    <xf numFmtId="0" fontId="8" fillId="2" borderId="7" xfId="0" applyFont="1" applyFill="1" applyBorder="1" applyAlignment="1">
      <alignment horizontal="right" vertical="center"/>
    </xf>
    <xf numFmtId="0" fontId="8" fillId="2" borderId="8" xfId="0" applyFont="1" applyFill="1" applyBorder="1" applyAlignment="1">
      <alignment horizontal="right" vertical="center"/>
    </xf>
    <xf numFmtId="0" fontId="8" fillId="2" borderId="9" xfId="0" applyFont="1" applyFill="1" applyBorder="1" applyAlignment="1">
      <alignment horizontal="right" vertical="center"/>
    </xf>
    <xf numFmtId="0" fontId="8" fillId="0" borderId="0" xfId="0" applyFont="1" applyAlignment="1">
      <alignment horizontal="right" vertical="center"/>
    </xf>
    <xf numFmtId="0" fontId="9" fillId="2" borderId="5" xfId="0" applyFont="1" applyFill="1" applyBorder="1"/>
    <xf numFmtId="3" fontId="9" fillId="0" borderId="5" xfId="0" applyNumberFormat="1" applyFont="1" applyBorder="1"/>
    <xf numFmtId="3" fontId="9" fillId="0" borderId="0" xfId="0" applyNumberFormat="1" applyFont="1"/>
    <xf numFmtId="3" fontId="9" fillId="0" borderId="6" xfId="0" applyNumberFormat="1" applyFont="1" applyBorder="1"/>
    <xf numFmtId="3" fontId="9" fillId="2" borderId="5" xfId="0" applyNumberFormat="1" applyFont="1" applyFill="1" applyBorder="1"/>
    <xf numFmtId="3" fontId="9" fillId="2" borderId="0" xfId="0" applyNumberFormat="1" applyFont="1" applyFill="1"/>
    <xf numFmtId="3" fontId="9" fillId="2" borderId="6" xfId="0" applyNumberFormat="1" applyFont="1" applyFill="1" applyBorder="1"/>
    <xf numFmtId="0" fontId="9" fillId="2" borderId="12" xfId="0" applyFont="1" applyFill="1" applyBorder="1"/>
    <xf numFmtId="3" fontId="9" fillId="0" borderId="12" xfId="0" applyNumberFormat="1" applyFont="1" applyBorder="1"/>
    <xf numFmtId="3" fontId="9" fillId="0" borderId="13" xfId="0" applyNumberFormat="1" applyFont="1" applyBorder="1"/>
    <xf numFmtId="3" fontId="9" fillId="0" borderId="14" xfId="0" applyNumberFormat="1" applyFont="1" applyBorder="1"/>
    <xf numFmtId="0" fontId="11" fillId="3" borderId="0" xfId="0" applyFont="1" applyFill="1"/>
    <xf numFmtId="0" fontId="11" fillId="0" borderId="0" xfId="0" applyFont="1" applyAlignment="1">
      <alignment horizontal="left" vertical="center"/>
    </xf>
    <xf numFmtId="0" fontId="10" fillId="0" borderId="0" xfId="0" applyFont="1" applyAlignment="1"/>
    <xf numFmtId="0" fontId="11" fillId="0" borderId="0" xfId="0" applyFont="1" applyAlignment="1">
      <alignment horizontal="left" vertical="center"/>
    </xf>
    <xf numFmtId="3" fontId="5" fillId="2" borderId="0" xfId="0" applyNumberFormat="1" applyFont="1" applyFill="1" applyBorder="1" applyAlignment="1">
      <alignment horizontal="right" vertical="center"/>
    </xf>
    <xf numFmtId="3" fontId="4" fillId="3" borderId="0" xfId="0" applyNumberFormat="1" applyFont="1" applyFill="1" applyBorder="1" applyAlignment="1">
      <alignment horizontal="right" vertical="center"/>
    </xf>
    <xf numFmtId="3" fontId="9" fillId="0" borderId="0" xfId="0" applyNumberFormat="1" applyFont="1" applyBorder="1"/>
    <xf numFmtId="3" fontId="9" fillId="2" borderId="0" xfId="0" applyNumberFormat="1" applyFont="1" applyFill="1" applyBorder="1"/>
    <xf numFmtId="0" fontId="11" fillId="0" borderId="0" xfId="0" applyFont="1" applyAlignment="1">
      <alignment horizontal="left" vertical="center" wrapText="1"/>
    </xf>
    <xf numFmtId="0" fontId="10" fillId="0" borderId="0" xfId="0" applyFont="1" applyAlignment="1">
      <alignment horizontal="center"/>
    </xf>
    <xf numFmtId="0" fontId="11" fillId="0" borderId="0" xfId="0" applyFont="1" applyAlignment="1">
      <alignment horizontal="left" vertical="center"/>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Décote!$A$3</c:f>
              <c:strCache>
                <c:ptCount val="1"/>
                <c:pt idx="0">
                  <c:v>Hommes</c:v>
                </c:pt>
              </c:strCache>
            </c:strRef>
          </c:tx>
          <c:spPr>
            <a:ln w="28575" cap="rnd">
              <a:solidFill>
                <a:schemeClr val="accent1"/>
              </a:solidFill>
              <a:round/>
            </a:ln>
            <a:effectLst/>
          </c:spPr>
          <c:marker>
            <c:symbol val="none"/>
          </c:marker>
          <c:dLbls>
            <c:dLbl>
              <c:idx val="0"/>
              <c:layout>
                <c:manualLayout>
                  <c:x val="-3.0947775628626693E-2"/>
                  <c:y val="-7.11111111111111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A4E-425F-896F-FA342994AD0D}"/>
                </c:ext>
              </c:extLst>
            </c:dLbl>
            <c:dLbl>
              <c:idx val="23"/>
              <c:layout>
                <c:manualLayout>
                  <c:x val="-1.3831258644536755E-2"/>
                  <c:y val="8.8607594936708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D3E-4B15-825C-B0F85975A4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Décote!$B$2:$Y$2</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8">
                  <c:v>2019*</c:v>
                </c:pt>
                <c:pt idx="19">
                  <c:v>2020</c:v>
                </c:pt>
                <c:pt idx="20">
                  <c:v>2021</c:v>
                </c:pt>
                <c:pt idx="21">
                  <c:v>2022</c:v>
                </c:pt>
                <c:pt idx="22">
                  <c:v>2023</c:v>
                </c:pt>
                <c:pt idx="23">
                  <c:v>2024</c:v>
                </c:pt>
              </c:strCache>
            </c:strRef>
          </c:cat>
          <c:val>
            <c:numRef>
              <c:f>Décote!$B$3:$Y$3</c:f>
              <c:numCache>
                <c:formatCode>#,##0</c:formatCode>
                <c:ptCount val="24"/>
                <c:pt idx="0">
                  <c:v>23381</c:v>
                </c:pt>
                <c:pt idx="1">
                  <c:v>24327</c:v>
                </c:pt>
                <c:pt idx="2">
                  <c:v>22246</c:v>
                </c:pt>
                <c:pt idx="3">
                  <c:v>21434</c:v>
                </c:pt>
                <c:pt idx="4">
                  <c:v>23201</c:v>
                </c:pt>
                <c:pt idx="5">
                  <c:v>23305</c:v>
                </c:pt>
                <c:pt idx="6">
                  <c:v>24051</c:v>
                </c:pt>
                <c:pt idx="7">
                  <c:v>26135</c:v>
                </c:pt>
                <c:pt idx="8">
                  <c:v>21510</c:v>
                </c:pt>
                <c:pt idx="9">
                  <c:v>20121</c:v>
                </c:pt>
                <c:pt idx="10">
                  <c:v>25187</c:v>
                </c:pt>
                <c:pt idx="11">
                  <c:v>23443</c:v>
                </c:pt>
                <c:pt idx="12">
                  <c:v>19271</c:v>
                </c:pt>
                <c:pt idx="13">
                  <c:v>21711</c:v>
                </c:pt>
                <c:pt idx="14">
                  <c:v>25012</c:v>
                </c:pt>
                <c:pt idx="15">
                  <c:v>26096</c:v>
                </c:pt>
                <c:pt idx="16">
                  <c:v>28724</c:v>
                </c:pt>
                <c:pt idx="18">
                  <c:v>33165</c:v>
                </c:pt>
                <c:pt idx="19">
                  <c:v>34882</c:v>
                </c:pt>
                <c:pt idx="20">
                  <c:v>38006</c:v>
                </c:pt>
                <c:pt idx="21">
                  <c:v>42666</c:v>
                </c:pt>
                <c:pt idx="22">
                  <c:v>44747</c:v>
                </c:pt>
                <c:pt idx="23">
                  <c:v>42156</c:v>
                </c:pt>
              </c:numCache>
            </c:numRef>
          </c:val>
          <c:smooth val="0"/>
          <c:extLst>
            <c:ext xmlns:c16="http://schemas.microsoft.com/office/drawing/2014/chart" uri="{C3380CC4-5D6E-409C-BE32-E72D297353CC}">
              <c16:uniqueId val="{00000002-FA4E-425F-896F-FA342994AD0D}"/>
            </c:ext>
          </c:extLst>
        </c:ser>
        <c:ser>
          <c:idx val="1"/>
          <c:order val="1"/>
          <c:tx>
            <c:strRef>
              <c:f>Décote!$A$4</c:f>
              <c:strCache>
                <c:ptCount val="1"/>
                <c:pt idx="0">
                  <c:v>Femmes</c:v>
                </c:pt>
              </c:strCache>
            </c:strRef>
          </c:tx>
          <c:spPr>
            <a:ln w="28575" cap="rnd">
              <a:solidFill>
                <a:schemeClr val="accent2"/>
              </a:solidFill>
              <a:round/>
            </a:ln>
            <a:effectLst/>
          </c:spPr>
          <c:marker>
            <c:symbol val="none"/>
          </c:marker>
          <c:dLbls>
            <c:dLbl>
              <c:idx val="0"/>
              <c:layout>
                <c:manualLayout>
                  <c:x val="-3.1903826335054369E-2"/>
                  <c:y val="5.33333333333332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4E-425F-896F-FA342994AD0D}"/>
                </c:ext>
              </c:extLst>
            </c:dLbl>
            <c:dLbl>
              <c:idx val="23"/>
              <c:layout>
                <c:manualLayout>
                  <c:x val="-2.4896265560165973E-2"/>
                  <c:y val="-0.1181434599156118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D3E-4B15-825C-B0F85975A4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Décote!$B$2:$Y$2</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8">
                  <c:v>2019*</c:v>
                </c:pt>
                <c:pt idx="19">
                  <c:v>2020</c:v>
                </c:pt>
                <c:pt idx="20">
                  <c:v>2021</c:v>
                </c:pt>
                <c:pt idx="21">
                  <c:v>2022</c:v>
                </c:pt>
                <c:pt idx="22">
                  <c:v>2023</c:v>
                </c:pt>
                <c:pt idx="23">
                  <c:v>2024</c:v>
                </c:pt>
              </c:strCache>
            </c:strRef>
          </c:cat>
          <c:val>
            <c:numRef>
              <c:f>Décote!$B$4:$Y$4</c:f>
              <c:numCache>
                <c:formatCode>#,##0</c:formatCode>
                <c:ptCount val="24"/>
                <c:pt idx="0">
                  <c:v>18277</c:v>
                </c:pt>
                <c:pt idx="1">
                  <c:v>18295</c:v>
                </c:pt>
                <c:pt idx="2">
                  <c:v>19025</c:v>
                </c:pt>
                <c:pt idx="3">
                  <c:v>24146</c:v>
                </c:pt>
                <c:pt idx="4">
                  <c:v>27338</c:v>
                </c:pt>
                <c:pt idx="5">
                  <c:v>28172</c:v>
                </c:pt>
                <c:pt idx="6">
                  <c:v>31998</c:v>
                </c:pt>
                <c:pt idx="7">
                  <c:v>36174</c:v>
                </c:pt>
                <c:pt idx="8">
                  <c:v>27400</c:v>
                </c:pt>
                <c:pt idx="9">
                  <c:v>25406</c:v>
                </c:pt>
                <c:pt idx="10">
                  <c:v>30629</c:v>
                </c:pt>
                <c:pt idx="11">
                  <c:v>31362</c:v>
                </c:pt>
                <c:pt idx="12">
                  <c:v>27442</c:v>
                </c:pt>
                <c:pt idx="13">
                  <c:v>32153</c:v>
                </c:pt>
                <c:pt idx="14">
                  <c:v>38926</c:v>
                </c:pt>
                <c:pt idx="15">
                  <c:v>42811</c:v>
                </c:pt>
                <c:pt idx="16">
                  <c:v>45279</c:v>
                </c:pt>
                <c:pt idx="18">
                  <c:v>48297</c:v>
                </c:pt>
                <c:pt idx="19">
                  <c:v>48619</c:v>
                </c:pt>
                <c:pt idx="20">
                  <c:v>52375</c:v>
                </c:pt>
                <c:pt idx="21">
                  <c:v>56078</c:v>
                </c:pt>
                <c:pt idx="22">
                  <c:v>53281</c:v>
                </c:pt>
                <c:pt idx="23">
                  <c:v>48190</c:v>
                </c:pt>
              </c:numCache>
            </c:numRef>
          </c:val>
          <c:smooth val="0"/>
          <c:extLst>
            <c:ext xmlns:c16="http://schemas.microsoft.com/office/drawing/2014/chart" uri="{C3380CC4-5D6E-409C-BE32-E72D297353CC}">
              <c16:uniqueId val="{00000005-FA4E-425F-896F-FA342994AD0D}"/>
            </c:ext>
          </c:extLst>
        </c:ser>
        <c:ser>
          <c:idx val="2"/>
          <c:order val="2"/>
          <c:tx>
            <c:strRef>
              <c:f>Décote!$A$5</c:f>
              <c:strCache>
                <c:ptCount val="1"/>
                <c:pt idx="0">
                  <c:v>Ensemble</c:v>
                </c:pt>
              </c:strCache>
            </c:strRef>
          </c:tx>
          <c:spPr>
            <a:ln w="28575" cap="rnd">
              <a:solidFill>
                <a:schemeClr val="accent6"/>
              </a:solidFill>
              <a:round/>
            </a:ln>
            <a:effectLst/>
          </c:spPr>
          <c:marker>
            <c:symbol val="none"/>
          </c:marker>
          <c:dLbls>
            <c:dLbl>
              <c:idx val="0"/>
              <c:layout>
                <c:manualLayout>
                  <c:x val="-3.4482807637439904E-2"/>
                  <c:y val="-5.77777777777777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A4E-425F-896F-FA342994AD0D}"/>
                </c:ext>
              </c:extLst>
            </c:dLbl>
            <c:dLbl>
              <c:idx val="23"/>
              <c:layout>
                <c:manualLayout>
                  <c:x val="-8.2987551867220923E-3"/>
                  <c:y val="7.17299578059071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3E-4B15-825C-B0F85975A4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Décote!$B$2:$Y$2</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8">
                  <c:v>2019*</c:v>
                </c:pt>
                <c:pt idx="19">
                  <c:v>2020</c:v>
                </c:pt>
                <c:pt idx="20">
                  <c:v>2021</c:v>
                </c:pt>
                <c:pt idx="21">
                  <c:v>2022</c:v>
                </c:pt>
                <c:pt idx="22">
                  <c:v>2023</c:v>
                </c:pt>
                <c:pt idx="23">
                  <c:v>2024</c:v>
                </c:pt>
              </c:strCache>
            </c:strRef>
          </c:cat>
          <c:val>
            <c:numRef>
              <c:f>Décote!$B$5:$Y$5</c:f>
              <c:numCache>
                <c:formatCode>#,##0</c:formatCode>
                <c:ptCount val="24"/>
                <c:pt idx="0">
                  <c:v>41658</c:v>
                </c:pt>
                <c:pt idx="1">
                  <c:v>42622</c:v>
                </c:pt>
                <c:pt idx="2">
                  <c:v>41271</c:v>
                </c:pt>
                <c:pt idx="3">
                  <c:v>45580</c:v>
                </c:pt>
                <c:pt idx="4">
                  <c:v>50539</c:v>
                </c:pt>
                <c:pt idx="5">
                  <c:v>51477</c:v>
                </c:pt>
                <c:pt idx="6">
                  <c:v>56049</c:v>
                </c:pt>
                <c:pt idx="7">
                  <c:v>62309</c:v>
                </c:pt>
                <c:pt idx="8">
                  <c:v>48910</c:v>
                </c:pt>
                <c:pt idx="9">
                  <c:v>45527</c:v>
                </c:pt>
                <c:pt idx="10">
                  <c:v>55816</c:v>
                </c:pt>
                <c:pt idx="11">
                  <c:v>54805</c:v>
                </c:pt>
                <c:pt idx="12">
                  <c:v>46713</c:v>
                </c:pt>
                <c:pt idx="13">
                  <c:v>53864</c:v>
                </c:pt>
                <c:pt idx="14">
                  <c:v>63938</c:v>
                </c:pt>
                <c:pt idx="15">
                  <c:v>68907</c:v>
                </c:pt>
                <c:pt idx="16">
                  <c:v>74003</c:v>
                </c:pt>
                <c:pt idx="18">
                  <c:v>81462</c:v>
                </c:pt>
                <c:pt idx="19">
                  <c:v>83501</c:v>
                </c:pt>
                <c:pt idx="20">
                  <c:v>90381</c:v>
                </c:pt>
                <c:pt idx="21">
                  <c:v>98744</c:v>
                </c:pt>
                <c:pt idx="22">
                  <c:v>98028</c:v>
                </c:pt>
                <c:pt idx="23">
                  <c:v>90346</c:v>
                </c:pt>
              </c:numCache>
            </c:numRef>
          </c:val>
          <c:smooth val="0"/>
          <c:extLst>
            <c:ext xmlns:c16="http://schemas.microsoft.com/office/drawing/2014/chart" uri="{C3380CC4-5D6E-409C-BE32-E72D297353CC}">
              <c16:uniqueId val="{00000008-FA4E-425F-896F-FA342994AD0D}"/>
            </c:ext>
          </c:extLst>
        </c:ser>
        <c:dLbls>
          <c:showLegendKey val="0"/>
          <c:showVal val="0"/>
          <c:showCatName val="0"/>
          <c:showSerName val="0"/>
          <c:showPercent val="0"/>
          <c:showBubbleSize val="0"/>
        </c:dLbls>
        <c:smooth val="0"/>
        <c:axId val="462446512"/>
        <c:axId val="462447168"/>
      </c:lineChart>
      <c:catAx>
        <c:axId val="462446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62447168"/>
        <c:crosses val="autoZero"/>
        <c:auto val="1"/>
        <c:lblAlgn val="ctr"/>
        <c:lblOffset val="100"/>
        <c:noMultiLvlLbl val="0"/>
      </c:catAx>
      <c:valAx>
        <c:axId val="462447168"/>
        <c:scaling>
          <c:orientation val="minMax"/>
          <c:max val="1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62446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Décote!$A$7</c:f>
              <c:strCache>
                <c:ptCount val="1"/>
                <c:pt idx="0">
                  <c:v>Hommes</c:v>
                </c:pt>
              </c:strCache>
            </c:strRef>
          </c:tx>
          <c:spPr>
            <a:solidFill>
              <a:schemeClr val="accent1"/>
            </a:solidFill>
            <a:ln>
              <a:noFill/>
            </a:ln>
            <a:effectLst/>
          </c:spPr>
          <c:invertIfNegative val="0"/>
          <c:cat>
            <c:strRef>
              <c:f>Décote!$B$2:$Y$2</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8">
                  <c:v>2019*</c:v>
                </c:pt>
                <c:pt idx="19">
                  <c:v>2020</c:v>
                </c:pt>
                <c:pt idx="20">
                  <c:v>2021</c:v>
                </c:pt>
                <c:pt idx="21">
                  <c:v>2022</c:v>
                </c:pt>
                <c:pt idx="22">
                  <c:v>2023</c:v>
                </c:pt>
                <c:pt idx="23">
                  <c:v>2024</c:v>
                </c:pt>
              </c:strCache>
            </c:strRef>
          </c:cat>
          <c:val>
            <c:numRef>
              <c:f>Décote!$B$7:$Y$7</c:f>
              <c:numCache>
                <c:formatCode>0.0%</c:formatCode>
                <c:ptCount val="24"/>
                <c:pt idx="0">
                  <c:v>8.7603411066482825E-2</c:v>
                </c:pt>
                <c:pt idx="1">
                  <c:v>6.4636035380172124E-2</c:v>
                </c:pt>
                <c:pt idx="2">
                  <c:v>6.332371209145303E-2</c:v>
                </c:pt>
                <c:pt idx="3">
                  <c:v>5.6154194797471309E-2</c:v>
                </c:pt>
                <c:pt idx="4">
                  <c:v>5.9237150305236901E-2</c:v>
                </c:pt>
                <c:pt idx="5">
                  <c:v>5.8961935965389435E-2</c:v>
                </c:pt>
                <c:pt idx="6">
                  <c:v>7.4761038839930988E-2</c:v>
                </c:pt>
                <c:pt idx="7">
                  <c:v>7.5358699914650176E-2</c:v>
                </c:pt>
                <c:pt idx="8">
                  <c:v>7.5706914635262315E-2</c:v>
                </c:pt>
                <c:pt idx="9">
                  <c:v>7.2806944539931473E-2</c:v>
                </c:pt>
                <c:pt idx="10">
                  <c:v>7.5990116186102921E-2</c:v>
                </c:pt>
                <c:pt idx="11">
                  <c:v>7.3295335523991464E-2</c:v>
                </c:pt>
                <c:pt idx="12">
                  <c:v>6.7217540530736392E-2</c:v>
                </c:pt>
                <c:pt idx="13">
                  <c:v>7.319811467064051E-2</c:v>
                </c:pt>
                <c:pt idx="14">
                  <c:v>8.1938051792763422E-2</c:v>
                </c:pt>
                <c:pt idx="15">
                  <c:v>8.8074088074088078E-2</c:v>
                </c:pt>
                <c:pt idx="16">
                  <c:v>0.10263556584626819</c:v>
                </c:pt>
                <c:pt idx="18">
                  <c:v>0.10860737606675268</c:v>
                </c:pt>
                <c:pt idx="19">
                  <c:v>0.11395138396605176</c:v>
                </c:pt>
                <c:pt idx="20">
                  <c:v>0.11879993498293302</c:v>
                </c:pt>
                <c:pt idx="21">
                  <c:v>0.12700595647398172</c:v>
                </c:pt>
                <c:pt idx="22">
                  <c:v>0.13116286977218633</c:v>
                </c:pt>
                <c:pt idx="23">
                  <c:v>0.13301150078091722</c:v>
                </c:pt>
              </c:numCache>
            </c:numRef>
          </c:val>
          <c:extLst>
            <c:ext xmlns:c16="http://schemas.microsoft.com/office/drawing/2014/chart" uri="{C3380CC4-5D6E-409C-BE32-E72D297353CC}">
              <c16:uniqueId val="{00000000-BD6F-4918-BF8A-47A19F7C598A}"/>
            </c:ext>
          </c:extLst>
        </c:ser>
        <c:ser>
          <c:idx val="1"/>
          <c:order val="1"/>
          <c:tx>
            <c:strRef>
              <c:f>Décote!$A$8</c:f>
              <c:strCache>
                <c:ptCount val="1"/>
                <c:pt idx="0">
                  <c:v>Femmes</c:v>
                </c:pt>
              </c:strCache>
            </c:strRef>
          </c:tx>
          <c:spPr>
            <a:solidFill>
              <a:schemeClr val="accent2"/>
            </a:solidFill>
            <a:ln>
              <a:noFill/>
            </a:ln>
            <a:effectLst/>
          </c:spPr>
          <c:invertIfNegative val="0"/>
          <c:cat>
            <c:strRef>
              <c:f>Décote!$B$2:$Y$2</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8">
                  <c:v>2019*</c:v>
                </c:pt>
                <c:pt idx="19">
                  <c:v>2020</c:v>
                </c:pt>
                <c:pt idx="20">
                  <c:v>2021</c:v>
                </c:pt>
                <c:pt idx="21">
                  <c:v>2022</c:v>
                </c:pt>
                <c:pt idx="22">
                  <c:v>2023</c:v>
                </c:pt>
                <c:pt idx="23">
                  <c:v>2024</c:v>
                </c:pt>
              </c:strCache>
            </c:strRef>
          </c:cat>
          <c:val>
            <c:numRef>
              <c:f>Décote!$B$8:$Y$8</c:f>
              <c:numCache>
                <c:formatCode>0.0%</c:formatCode>
                <c:ptCount val="24"/>
                <c:pt idx="0">
                  <c:v>7.2496420199199552E-2</c:v>
                </c:pt>
                <c:pt idx="1">
                  <c:v>6.5178666856674616E-2</c:v>
                </c:pt>
                <c:pt idx="2">
                  <c:v>6.6041141635251557E-2</c:v>
                </c:pt>
                <c:pt idx="3">
                  <c:v>7.2324595034985145E-2</c:v>
                </c:pt>
                <c:pt idx="4">
                  <c:v>7.5604339685779315E-2</c:v>
                </c:pt>
                <c:pt idx="5">
                  <c:v>7.5340304335035968E-2</c:v>
                </c:pt>
                <c:pt idx="6">
                  <c:v>8.8497631157538392E-2</c:v>
                </c:pt>
                <c:pt idx="7">
                  <c:v>9.542551591876143E-2</c:v>
                </c:pt>
                <c:pt idx="8">
                  <c:v>8.5079428166879884E-2</c:v>
                </c:pt>
                <c:pt idx="9">
                  <c:v>8.5569170040349474E-2</c:v>
                </c:pt>
                <c:pt idx="10">
                  <c:v>8.6126998588404668E-2</c:v>
                </c:pt>
                <c:pt idx="11">
                  <c:v>9.2955291830177714E-2</c:v>
                </c:pt>
                <c:pt idx="12">
                  <c:v>9.1142788819215642E-2</c:v>
                </c:pt>
                <c:pt idx="13">
                  <c:v>0.10383524837399162</c:v>
                </c:pt>
                <c:pt idx="14">
                  <c:v>0.11714959852652614</c:v>
                </c:pt>
                <c:pt idx="15">
                  <c:v>0.12129686295842966</c:v>
                </c:pt>
                <c:pt idx="16">
                  <c:v>0.13543408360128617</c:v>
                </c:pt>
                <c:pt idx="18">
                  <c:v>0.13965249525065276</c:v>
                </c:pt>
                <c:pt idx="19">
                  <c:v>0.14489129948890644</c:v>
                </c:pt>
                <c:pt idx="20">
                  <c:v>0.14690620442050936</c:v>
                </c:pt>
                <c:pt idx="21">
                  <c:v>0.15053971270801286</c:v>
                </c:pt>
                <c:pt idx="22">
                  <c:v>0.14561230903774153</c:v>
                </c:pt>
                <c:pt idx="23">
                  <c:v>0.13891010766326045</c:v>
                </c:pt>
              </c:numCache>
            </c:numRef>
          </c:val>
          <c:extLst>
            <c:ext xmlns:c16="http://schemas.microsoft.com/office/drawing/2014/chart" uri="{C3380CC4-5D6E-409C-BE32-E72D297353CC}">
              <c16:uniqueId val="{00000001-BD6F-4918-BF8A-47A19F7C598A}"/>
            </c:ext>
          </c:extLst>
        </c:ser>
        <c:dLbls>
          <c:showLegendKey val="0"/>
          <c:showVal val="0"/>
          <c:showCatName val="0"/>
          <c:showSerName val="0"/>
          <c:showPercent val="0"/>
          <c:showBubbleSize val="0"/>
        </c:dLbls>
        <c:gapWidth val="219"/>
        <c:axId val="627597432"/>
        <c:axId val="627595792"/>
      </c:barChart>
      <c:lineChart>
        <c:grouping val="standard"/>
        <c:varyColors val="0"/>
        <c:ser>
          <c:idx val="2"/>
          <c:order val="2"/>
          <c:tx>
            <c:strRef>
              <c:f>Décote!$A$9</c:f>
              <c:strCache>
                <c:ptCount val="1"/>
                <c:pt idx="0">
                  <c:v>Ensemble</c:v>
                </c:pt>
              </c:strCache>
            </c:strRef>
          </c:tx>
          <c:spPr>
            <a:ln w="28575" cap="rnd">
              <a:solidFill>
                <a:schemeClr val="accent6"/>
              </a:solidFill>
              <a:round/>
            </a:ln>
            <a:effectLst/>
          </c:spPr>
          <c:marker>
            <c:symbol val="none"/>
          </c:marker>
          <c:dLbls>
            <c:dLbl>
              <c:idx val="0"/>
              <c:layout>
                <c:manualLayout>
                  <c:x val="-2.0202020202020204E-2"/>
                  <c:y val="-0.1366459627329192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D6F-4918-BF8A-47A19F7C598A}"/>
                </c:ext>
              </c:extLst>
            </c:dLbl>
            <c:dLbl>
              <c:idx val="23"/>
              <c:layout>
                <c:manualLayout>
                  <c:x val="-3.1746031746031744E-2"/>
                  <c:y val="-0.120082815734989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13-44AE-ACDF-1480FC707EA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Décote!$B$2:$Y$2</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8">
                  <c:v>2019*</c:v>
                </c:pt>
                <c:pt idx="19">
                  <c:v>2020</c:v>
                </c:pt>
                <c:pt idx="20">
                  <c:v>2021</c:v>
                </c:pt>
                <c:pt idx="21">
                  <c:v>2022</c:v>
                </c:pt>
                <c:pt idx="22">
                  <c:v>2023</c:v>
                </c:pt>
                <c:pt idx="23">
                  <c:v>2024</c:v>
                </c:pt>
              </c:strCache>
            </c:strRef>
          </c:cat>
          <c:val>
            <c:numRef>
              <c:f>Décote!$B$9:$Y$9</c:f>
              <c:numCache>
                <c:formatCode>0.0%</c:formatCode>
                <c:ptCount val="24"/>
                <c:pt idx="0">
                  <c:v>8.0265122686679319E-2</c:v>
                </c:pt>
                <c:pt idx="1">
                  <c:v>6.4867842918215873E-2</c:v>
                </c:pt>
                <c:pt idx="2">
                  <c:v>6.454806501257461E-2</c:v>
                </c:pt>
                <c:pt idx="3">
                  <c:v>6.3698807219570816E-2</c:v>
                </c:pt>
                <c:pt idx="4">
                  <c:v>6.7094055672971734E-2</c:v>
                </c:pt>
                <c:pt idx="5">
                  <c:v>6.6924081982877984E-2</c:v>
                </c:pt>
                <c:pt idx="6">
                  <c:v>8.2030049438439043E-2</c:v>
                </c:pt>
                <c:pt idx="7">
                  <c:v>8.5838192891750667E-2</c:v>
                </c:pt>
                <c:pt idx="8">
                  <c:v>8.0686403573891327E-2</c:v>
                </c:pt>
                <c:pt idx="9">
                  <c:v>7.9416746472411634E-2</c:v>
                </c:pt>
                <c:pt idx="10">
                  <c:v>8.1236891934965083E-2</c:v>
                </c:pt>
                <c:pt idx="11">
                  <c:v>8.3387728211237758E-2</c:v>
                </c:pt>
                <c:pt idx="12">
                  <c:v>7.9473071740639417E-2</c:v>
                </c:pt>
                <c:pt idx="13">
                  <c:v>8.8846369544419893E-2</c:v>
                </c:pt>
                <c:pt idx="14">
                  <c:v>0.10029002511250433</c:v>
                </c:pt>
                <c:pt idx="15">
                  <c:v>0.10613486538106093</c:v>
                </c:pt>
                <c:pt idx="16">
                  <c:v>0.12048897000760352</c:v>
                </c:pt>
                <c:pt idx="18">
                  <c:v>0.12509463254929723</c:v>
                </c:pt>
                <c:pt idx="19">
                  <c:v>0.13013115816902199</c:v>
                </c:pt>
                <c:pt idx="20">
                  <c:v>0.13361352736992119</c:v>
                </c:pt>
                <c:pt idx="21">
                  <c:v>0.13938033735620015</c:v>
                </c:pt>
                <c:pt idx="22">
                  <c:v>0.13864052294976706</c:v>
                </c:pt>
                <c:pt idx="23">
                  <c:v>0.13609399713790765</c:v>
                </c:pt>
              </c:numCache>
            </c:numRef>
          </c:val>
          <c:smooth val="0"/>
          <c:extLst>
            <c:ext xmlns:c16="http://schemas.microsoft.com/office/drawing/2014/chart" uri="{C3380CC4-5D6E-409C-BE32-E72D297353CC}">
              <c16:uniqueId val="{00000005-BD6F-4918-BF8A-47A19F7C598A}"/>
            </c:ext>
          </c:extLst>
        </c:ser>
        <c:dLbls>
          <c:showLegendKey val="0"/>
          <c:showVal val="0"/>
          <c:showCatName val="0"/>
          <c:showSerName val="0"/>
          <c:showPercent val="0"/>
          <c:showBubbleSize val="0"/>
        </c:dLbls>
        <c:marker val="1"/>
        <c:smooth val="0"/>
        <c:axId val="627597432"/>
        <c:axId val="627595792"/>
      </c:lineChart>
      <c:catAx>
        <c:axId val="627597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27595792"/>
        <c:crosses val="autoZero"/>
        <c:auto val="1"/>
        <c:lblAlgn val="ctr"/>
        <c:lblOffset val="100"/>
        <c:noMultiLvlLbl val="0"/>
      </c:catAx>
      <c:valAx>
        <c:axId val="6275957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27597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xdr:colOff>
      <xdr:row>14</xdr:row>
      <xdr:rowOff>104775</xdr:rowOff>
    </xdr:from>
    <xdr:to>
      <xdr:col>7</xdr:col>
      <xdr:colOff>19051</xdr:colOff>
      <xdr:row>30</xdr:row>
      <xdr:rowOff>66675</xdr:rowOff>
    </xdr:to>
    <xdr:graphicFrame macro="">
      <xdr:nvGraphicFramePr>
        <xdr:cNvPr id="2" name="Graphique 1">
          <a:extLst>
            <a:ext uri="{FF2B5EF4-FFF2-40B4-BE49-F238E27FC236}">
              <a16:creationId xmlns:a16="http://schemas.microsoft.com/office/drawing/2014/main" id="{273BD45E-AC0F-4FC1-8157-ECABF13576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95250</xdr:colOff>
      <xdr:row>14</xdr:row>
      <xdr:rowOff>66675</xdr:rowOff>
    </xdr:from>
    <xdr:to>
      <xdr:col>14</xdr:col>
      <xdr:colOff>685800</xdr:colOff>
      <xdr:row>30</xdr:row>
      <xdr:rowOff>85725</xdr:rowOff>
    </xdr:to>
    <xdr:graphicFrame macro="">
      <xdr:nvGraphicFramePr>
        <xdr:cNvPr id="3" name="Graphique 2">
          <a:extLst>
            <a:ext uri="{FF2B5EF4-FFF2-40B4-BE49-F238E27FC236}">
              <a16:creationId xmlns:a16="http://schemas.microsoft.com/office/drawing/2014/main" id="{655ECCBC-28F3-466F-BFAC-935E01F29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DSPR\PSN\LABELLISATION%20DES%20S&#201;RIES%20STATISTIQUES\FLUX\2025\S&#233;ries%20labellis&#233;es%20Nouveaux%20retrait&#233;s.xls" TargetMode="External"/><Relationship Id="rId1" Type="http://schemas.openxmlformats.org/officeDocument/2006/relationships/externalLinkPath" Target="/DSPR/PSN/LABELLISATION%20DES%20S&#201;RIES%20STATISTIQUES/FLUX/2025/S&#233;ries%20labellis&#233;es%20Nouveaux%20retrait&#233;s.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Srvfic1.r12.an.cnav\SHARED\DSPR\PSN\LABELLISATION%20DES%20S&#201;RIES%20STATISTIQUES\FLUX\2024\S&#233;ries%20labellis&#233;es%20Nouveaux%20retrait&#233;s.xls" TargetMode="External"/><Relationship Id="rId1" Type="http://schemas.openxmlformats.org/officeDocument/2006/relationships/externalLinkPath" Target="file:///\\Srvfic1.r12.an.cnav\SHARED\DSPR\PSN\LABELLISATION%20DES%20S&#201;RIES%20STATISTIQUES\FLUX\2024\S&#233;ries%20labellis&#233;es%20Nouveaux%20retrait&#233;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vfic1.r12.an.cnav\SHARED\DSPR\PSN\LABELLISATION%20DES%20S&#201;RIES%20STATISTIQUES\FLUX\2025\S&#233;ries%20labellis&#233;es%20Nouveaux%20retrait&#233;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éthodologie"/>
      <sheetName val="Nouveaux retraités D. Direct "/>
      <sheetName val="Âges moyens de départ D. direct"/>
      <sheetName val="Montants moyens D. direct"/>
      <sheetName val="Nouveaux retraités D. dérivé"/>
      <sheetName val="Âges moyens de départ D. dérivé"/>
      <sheetName val="Montants moyens D. dérivé"/>
      <sheetName val="Durée moyenne d'assurance"/>
      <sheetName val="Minimum contributif"/>
      <sheetName val="Décote"/>
      <sheetName val="Surcote"/>
    </sheetNames>
    <sheetDataSet>
      <sheetData sheetId="0"/>
      <sheetData sheetId="1">
        <row r="9">
          <cell r="AB9">
            <v>316935</v>
          </cell>
        </row>
      </sheetData>
      <sheetData sheetId="2"/>
      <sheetData sheetId="3"/>
      <sheetData sheetId="4"/>
      <sheetData sheetId="5"/>
      <sheetData sheetId="6"/>
      <sheetData sheetId="7"/>
      <sheetData sheetId="8"/>
      <sheetData sheetId="9">
        <row r="9">
          <cell r="AB9">
            <v>42156</v>
          </cell>
        </row>
        <row r="10">
          <cell r="AB10">
            <v>48190</v>
          </cell>
        </row>
      </sheetData>
      <sheetData sheetId="10">
        <row r="9">
          <cell r="AB9">
            <v>56111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éthodologie"/>
      <sheetName val="Nouveaux retraités D. Direct "/>
      <sheetName val="Âges moyens de départ D. direct"/>
      <sheetName val="Montants moyens D. direct"/>
      <sheetName val="Nouveaux retraités D. dérivé"/>
      <sheetName val="Âges moyens de départ D. dérivé"/>
      <sheetName val="Montants moyens D. dérivé"/>
      <sheetName val="Durée moyenne d'assurance"/>
      <sheetName val="Minimum contributif"/>
      <sheetName val="Décote"/>
      <sheetName val="Surcote"/>
    </sheetNames>
    <sheetDataSet>
      <sheetData sheetId="0"/>
      <sheetData sheetId="1">
        <row r="9">
          <cell r="AA9">
            <v>341156</v>
          </cell>
        </row>
        <row r="19">
          <cell r="AA19">
            <v>365910</v>
          </cell>
        </row>
      </sheetData>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éthodologie"/>
      <sheetName val="Nouveaux retraités D. Direct "/>
      <sheetName val="Âges moyens de départ D. direct"/>
      <sheetName val="Montants moyens D. direct"/>
      <sheetName val="Nouveaux retraités D. dérivé"/>
      <sheetName val="Âges moyens de départ D. dérivé"/>
      <sheetName val="Montants moyens D. dérivé"/>
      <sheetName val="Durée moyenne d'assurance"/>
      <sheetName val="Minimum contributif"/>
      <sheetName val="Décote"/>
      <sheetName val="Surcote"/>
    </sheetNames>
    <sheetDataSet>
      <sheetData sheetId="0" refreshError="1"/>
      <sheetData sheetId="1">
        <row r="9">
          <cell r="AB9">
            <v>316935</v>
          </cell>
        </row>
        <row r="19">
          <cell r="AB19">
            <v>346915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40FEC-23C2-469B-923E-3630D96E549C}">
  <dimension ref="A1:Y45"/>
  <sheetViews>
    <sheetView showGridLines="0" tabSelected="1" workbookViewId="0">
      <selection activeCell="H35" sqref="H35"/>
    </sheetView>
  </sheetViews>
  <sheetFormatPr baseColWidth="10" defaultRowHeight="15" x14ac:dyDescent="0.25"/>
  <cols>
    <col min="19" max="19" width="5.140625" customWidth="1"/>
  </cols>
  <sheetData>
    <row r="1" spans="1:25" s="2" customFormat="1" ht="24.75" customHeight="1" x14ac:dyDescent="0.2">
      <c r="A1" s="1" t="s">
        <v>6</v>
      </c>
    </row>
    <row r="2" spans="1:25" s="2" customFormat="1" x14ac:dyDescent="0.2">
      <c r="B2" s="3">
        <v>2003</v>
      </c>
      <c r="C2" s="4">
        <v>2004</v>
      </c>
      <c r="D2" s="4">
        <v>2005</v>
      </c>
      <c r="E2" s="4">
        <v>2006</v>
      </c>
      <c r="F2" s="4">
        <v>2007</v>
      </c>
      <c r="G2" s="4">
        <v>2008</v>
      </c>
      <c r="H2" s="4">
        <v>2009</v>
      </c>
      <c r="I2" s="4">
        <v>2010</v>
      </c>
      <c r="J2" s="4">
        <v>2011</v>
      </c>
      <c r="K2" s="4">
        <v>2012</v>
      </c>
      <c r="L2" s="4">
        <v>2013</v>
      </c>
      <c r="M2" s="4">
        <v>2014</v>
      </c>
      <c r="N2" s="4">
        <v>2015</v>
      </c>
      <c r="O2" s="4">
        <v>2016</v>
      </c>
      <c r="P2" s="4">
        <v>2017</v>
      </c>
      <c r="Q2" s="4">
        <v>2018</v>
      </c>
      <c r="R2" s="5" t="s">
        <v>0</v>
      </c>
      <c r="S2" s="6"/>
      <c r="T2" s="3" t="s">
        <v>0</v>
      </c>
      <c r="U2" s="4">
        <v>2020</v>
      </c>
      <c r="V2" s="4">
        <v>2021</v>
      </c>
      <c r="W2" s="4">
        <v>2022</v>
      </c>
      <c r="X2" s="4">
        <v>2023</v>
      </c>
      <c r="Y2" s="5">
        <v>2024</v>
      </c>
    </row>
    <row r="3" spans="1:25" s="2" customFormat="1" x14ac:dyDescent="0.2">
      <c r="A3" s="7" t="s">
        <v>1</v>
      </c>
      <c r="B3" s="8">
        <v>23381</v>
      </c>
      <c r="C3" s="9">
        <v>24327</v>
      </c>
      <c r="D3" s="9">
        <v>22246</v>
      </c>
      <c r="E3" s="9">
        <v>21434</v>
      </c>
      <c r="F3" s="9">
        <v>23201</v>
      </c>
      <c r="G3" s="9">
        <v>23305</v>
      </c>
      <c r="H3" s="9">
        <v>24051</v>
      </c>
      <c r="I3" s="9">
        <v>26135</v>
      </c>
      <c r="J3" s="9">
        <v>21510</v>
      </c>
      <c r="K3" s="9">
        <v>20121</v>
      </c>
      <c r="L3" s="9">
        <v>25187</v>
      </c>
      <c r="M3" s="9">
        <v>23443</v>
      </c>
      <c r="N3" s="9">
        <v>19271</v>
      </c>
      <c r="O3" s="9">
        <v>21711</v>
      </c>
      <c r="P3" s="9">
        <v>25012</v>
      </c>
      <c r="Q3" s="9">
        <v>26096</v>
      </c>
      <c r="R3" s="10">
        <v>28724</v>
      </c>
      <c r="S3" s="11"/>
      <c r="T3" s="12">
        <v>33165</v>
      </c>
      <c r="U3" s="13">
        <v>34882</v>
      </c>
      <c r="V3" s="13">
        <v>38006</v>
      </c>
      <c r="W3" s="13">
        <v>42666</v>
      </c>
      <c r="X3" s="13">
        <v>44747</v>
      </c>
      <c r="Y3" s="14">
        <f>[1]Décote!$AB$9</f>
        <v>42156</v>
      </c>
    </row>
    <row r="4" spans="1:25" s="2" customFormat="1" x14ac:dyDescent="0.2">
      <c r="A4" s="15" t="s">
        <v>2</v>
      </c>
      <c r="B4" s="16">
        <v>18277</v>
      </c>
      <c r="C4" s="17">
        <v>18295</v>
      </c>
      <c r="D4" s="17">
        <v>19025</v>
      </c>
      <c r="E4" s="17">
        <v>24146</v>
      </c>
      <c r="F4" s="17">
        <v>27338</v>
      </c>
      <c r="G4" s="17">
        <v>28172</v>
      </c>
      <c r="H4" s="17">
        <v>31998</v>
      </c>
      <c r="I4" s="17">
        <v>36174</v>
      </c>
      <c r="J4" s="17">
        <v>27400</v>
      </c>
      <c r="K4" s="17">
        <v>25406</v>
      </c>
      <c r="L4" s="17">
        <v>30629</v>
      </c>
      <c r="M4" s="17">
        <v>31362</v>
      </c>
      <c r="N4" s="17">
        <v>27442</v>
      </c>
      <c r="O4" s="17">
        <v>32153</v>
      </c>
      <c r="P4" s="17">
        <v>38926</v>
      </c>
      <c r="Q4" s="17">
        <v>42811</v>
      </c>
      <c r="R4" s="18">
        <v>45279</v>
      </c>
      <c r="S4" s="11"/>
      <c r="T4" s="16">
        <v>48297</v>
      </c>
      <c r="U4" s="59">
        <v>48619</v>
      </c>
      <c r="V4" s="59">
        <v>52375</v>
      </c>
      <c r="W4" s="59">
        <v>56078</v>
      </c>
      <c r="X4" s="59">
        <v>53281</v>
      </c>
      <c r="Y4" s="18">
        <f>[1]Décote!$AB$10</f>
        <v>48190</v>
      </c>
    </row>
    <row r="5" spans="1:25" s="2" customFormat="1" x14ac:dyDescent="0.2">
      <c r="A5" s="19" t="s">
        <v>3</v>
      </c>
      <c r="B5" s="20">
        <f>SUM(B3:B4)</f>
        <v>41658</v>
      </c>
      <c r="C5" s="21">
        <f t="shared" ref="C5:M5" si="0">SUM(C3:C4)</f>
        <v>42622</v>
      </c>
      <c r="D5" s="21">
        <f t="shared" si="0"/>
        <v>41271</v>
      </c>
      <c r="E5" s="21">
        <f t="shared" si="0"/>
        <v>45580</v>
      </c>
      <c r="F5" s="21">
        <f t="shared" si="0"/>
        <v>50539</v>
      </c>
      <c r="G5" s="21">
        <f t="shared" si="0"/>
        <v>51477</v>
      </c>
      <c r="H5" s="21">
        <f t="shared" si="0"/>
        <v>56049</v>
      </c>
      <c r="I5" s="21">
        <f t="shared" si="0"/>
        <v>62309</v>
      </c>
      <c r="J5" s="21">
        <f t="shared" si="0"/>
        <v>48910</v>
      </c>
      <c r="K5" s="21">
        <f t="shared" si="0"/>
        <v>45527</v>
      </c>
      <c r="L5" s="21">
        <f t="shared" si="0"/>
        <v>55816</v>
      </c>
      <c r="M5" s="21">
        <f t="shared" si="0"/>
        <v>54805</v>
      </c>
      <c r="N5" s="21">
        <f>SUM(N3:N4)</f>
        <v>46713</v>
      </c>
      <c r="O5" s="21">
        <f>SUM(O3:O4)</f>
        <v>53864</v>
      </c>
      <c r="P5" s="21">
        <f>SUM(P3:P4)</f>
        <v>63938</v>
      </c>
      <c r="Q5" s="21">
        <f>SUM(Q3:Q4)</f>
        <v>68907</v>
      </c>
      <c r="R5" s="22">
        <f>SUM(R3:R4)</f>
        <v>74003</v>
      </c>
      <c r="S5" s="23"/>
      <c r="T5" s="20">
        <v>81462</v>
      </c>
      <c r="U5" s="21">
        <v>83501</v>
      </c>
      <c r="V5" s="21">
        <f>SUM(V3:V4)</f>
        <v>90381</v>
      </c>
      <c r="W5" s="21">
        <f>SUM(W3:W4)</f>
        <v>98744</v>
      </c>
      <c r="X5" s="21">
        <f t="shared" ref="X5:Y5" si="1">SUM(X3:X4)</f>
        <v>98028</v>
      </c>
      <c r="Y5" s="22">
        <f t="shared" si="1"/>
        <v>90346</v>
      </c>
    </row>
    <row r="6" spans="1:25" s="2" customFormat="1" x14ac:dyDescent="0.25">
      <c r="A6" s="24" t="s">
        <v>7</v>
      </c>
      <c r="B6" s="25"/>
      <c r="C6" s="25"/>
      <c r="D6" s="25"/>
      <c r="E6" s="25"/>
      <c r="F6" s="25"/>
      <c r="G6" s="25"/>
      <c r="H6" s="25"/>
      <c r="I6" s="25"/>
      <c r="J6" s="25"/>
      <c r="K6" s="25"/>
      <c r="L6" s="25"/>
      <c r="M6" s="25"/>
      <c r="N6" s="25"/>
      <c r="O6" s="25"/>
      <c r="P6" s="25"/>
      <c r="Q6" s="25"/>
      <c r="R6" s="25"/>
      <c r="S6" s="23"/>
      <c r="T6" s="25"/>
      <c r="U6" s="25"/>
      <c r="V6" s="60"/>
      <c r="W6" s="25"/>
      <c r="X6" s="60"/>
      <c r="Y6" s="60"/>
    </row>
    <row r="7" spans="1:25" s="2" customFormat="1" x14ac:dyDescent="0.2">
      <c r="A7" s="7" t="s">
        <v>1</v>
      </c>
      <c r="B7" s="26">
        <f t="shared" ref="B7:R9" si="2">B3/B39</f>
        <v>8.7603411066482825E-2</v>
      </c>
      <c r="C7" s="27">
        <f t="shared" si="2"/>
        <v>6.4636035380172124E-2</v>
      </c>
      <c r="D7" s="27">
        <f t="shared" si="2"/>
        <v>6.332371209145303E-2</v>
      </c>
      <c r="E7" s="27">
        <f t="shared" si="2"/>
        <v>5.6154194797471309E-2</v>
      </c>
      <c r="F7" s="27">
        <f t="shared" si="2"/>
        <v>5.9237150305236901E-2</v>
      </c>
      <c r="G7" s="27">
        <f t="shared" si="2"/>
        <v>5.8961935965389435E-2</v>
      </c>
      <c r="H7" s="27">
        <f t="shared" si="2"/>
        <v>7.4761038839930988E-2</v>
      </c>
      <c r="I7" s="27">
        <f t="shared" si="2"/>
        <v>7.5358699914650176E-2</v>
      </c>
      <c r="J7" s="27">
        <f t="shared" si="2"/>
        <v>7.5706914635262315E-2</v>
      </c>
      <c r="K7" s="27">
        <f t="shared" si="2"/>
        <v>7.2806944539931473E-2</v>
      </c>
      <c r="L7" s="27">
        <f t="shared" si="2"/>
        <v>7.5990116186102921E-2</v>
      </c>
      <c r="M7" s="27">
        <f t="shared" si="2"/>
        <v>7.3295335523991464E-2</v>
      </c>
      <c r="N7" s="27">
        <f t="shared" si="2"/>
        <v>6.7217540530736392E-2</v>
      </c>
      <c r="O7" s="27">
        <f t="shared" si="2"/>
        <v>7.319811467064051E-2</v>
      </c>
      <c r="P7" s="27">
        <f t="shared" si="2"/>
        <v>8.1938051792763422E-2</v>
      </c>
      <c r="Q7" s="27">
        <f t="shared" si="2"/>
        <v>8.8074088074088078E-2</v>
      </c>
      <c r="R7" s="28">
        <f t="shared" si="2"/>
        <v>0.10263556584626819</v>
      </c>
      <c r="S7" s="11"/>
      <c r="T7" s="26">
        <f t="shared" ref="T7:V9" si="3">T3/T39</f>
        <v>0.10860737606675268</v>
      </c>
      <c r="U7" s="27">
        <f t="shared" si="3"/>
        <v>0.11395138396605176</v>
      </c>
      <c r="V7" s="27">
        <f>V3/V39</f>
        <v>0.11879993498293302</v>
      </c>
      <c r="W7" s="27">
        <f>W3/W39</f>
        <v>0.12700595647398172</v>
      </c>
      <c r="X7" s="27">
        <f>X3/X39</f>
        <v>0.13116286977218633</v>
      </c>
      <c r="Y7" s="28">
        <f>Y3/Y39</f>
        <v>0.13301150078091722</v>
      </c>
    </row>
    <row r="8" spans="1:25" s="2" customFormat="1" x14ac:dyDescent="0.2">
      <c r="A8" s="15" t="s">
        <v>2</v>
      </c>
      <c r="B8" s="29">
        <f t="shared" si="2"/>
        <v>7.2496420199199552E-2</v>
      </c>
      <c r="C8" s="30">
        <f t="shared" si="2"/>
        <v>6.5178666856674616E-2</v>
      </c>
      <c r="D8" s="30">
        <f t="shared" si="2"/>
        <v>6.6041141635251557E-2</v>
      </c>
      <c r="E8" s="30">
        <f t="shared" si="2"/>
        <v>7.2324595034985145E-2</v>
      </c>
      <c r="F8" s="30">
        <f t="shared" si="2"/>
        <v>7.5604339685779315E-2</v>
      </c>
      <c r="G8" s="30">
        <f t="shared" si="2"/>
        <v>7.5340304335035968E-2</v>
      </c>
      <c r="H8" s="30">
        <f t="shared" si="2"/>
        <v>8.8497631157538392E-2</v>
      </c>
      <c r="I8" s="30">
        <f t="shared" si="2"/>
        <v>9.542551591876143E-2</v>
      </c>
      <c r="J8" s="30">
        <f t="shared" si="2"/>
        <v>8.5079428166879884E-2</v>
      </c>
      <c r="K8" s="30">
        <f t="shared" si="2"/>
        <v>8.5569170040349474E-2</v>
      </c>
      <c r="L8" s="30">
        <f t="shared" si="2"/>
        <v>8.6126998588404668E-2</v>
      </c>
      <c r="M8" s="30">
        <f t="shared" si="2"/>
        <v>9.2955291830177714E-2</v>
      </c>
      <c r="N8" s="30">
        <f t="shared" si="2"/>
        <v>9.1142788819215642E-2</v>
      </c>
      <c r="O8" s="30">
        <f t="shared" si="2"/>
        <v>0.10383524837399162</v>
      </c>
      <c r="P8" s="30">
        <f t="shared" si="2"/>
        <v>0.11714959852652614</v>
      </c>
      <c r="Q8" s="30">
        <f t="shared" si="2"/>
        <v>0.12129686295842966</v>
      </c>
      <c r="R8" s="31">
        <f t="shared" si="2"/>
        <v>0.13543408360128617</v>
      </c>
      <c r="S8" s="11"/>
      <c r="T8" s="29">
        <f t="shared" si="3"/>
        <v>0.13965249525065276</v>
      </c>
      <c r="U8" s="30">
        <f t="shared" si="3"/>
        <v>0.14489129948890644</v>
      </c>
      <c r="V8" s="30">
        <f t="shared" si="3"/>
        <v>0.14690620442050936</v>
      </c>
      <c r="W8" s="30">
        <f t="shared" ref="W8:X8" si="4">W4/W40</f>
        <v>0.15053971270801286</v>
      </c>
      <c r="X8" s="30">
        <f t="shared" si="4"/>
        <v>0.14561230903774153</v>
      </c>
      <c r="Y8" s="31">
        <f t="shared" ref="Y8" si="5">Y4/Y40</f>
        <v>0.13891010766326045</v>
      </c>
    </row>
    <row r="9" spans="1:25" s="2" customFormat="1" x14ac:dyDescent="0.2">
      <c r="A9" s="19" t="s">
        <v>3</v>
      </c>
      <c r="B9" s="32">
        <f t="shared" si="2"/>
        <v>8.0265122686679319E-2</v>
      </c>
      <c r="C9" s="33">
        <f t="shared" si="2"/>
        <v>6.4867842918215873E-2</v>
      </c>
      <c r="D9" s="33">
        <f t="shared" si="2"/>
        <v>6.454806501257461E-2</v>
      </c>
      <c r="E9" s="33">
        <f t="shared" si="2"/>
        <v>6.3698807219570816E-2</v>
      </c>
      <c r="F9" s="33">
        <f t="shared" si="2"/>
        <v>6.7094055672971734E-2</v>
      </c>
      <c r="G9" s="33">
        <f t="shared" si="2"/>
        <v>6.6924081982877984E-2</v>
      </c>
      <c r="H9" s="33">
        <f t="shared" si="2"/>
        <v>8.2030049438439043E-2</v>
      </c>
      <c r="I9" s="33">
        <f t="shared" si="2"/>
        <v>8.5838192891750667E-2</v>
      </c>
      <c r="J9" s="33">
        <f t="shared" si="2"/>
        <v>8.0686403573891327E-2</v>
      </c>
      <c r="K9" s="33">
        <f t="shared" si="2"/>
        <v>7.9416746472411634E-2</v>
      </c>
      <c r="L9" s="33">
        <f t="shared" si="2"/>
        <v>8.1236891934965083E-2</v>
      </c>
      <c r="M9" s="33">
        <f t="shared" si="2"/>
        <v>8.3387728211237758E-2</v>
      </c>
      <c r="N9" s="33">
        <f t="shared" si="2"/>
        <v>7.9473071740639417E-2</v>
      </c>
      <c r="O9" s="33">
        <f t="shared" si="2"/>
        <v>8.8846369544419893E-2</v>
      </c>
      <c r="P9" s="33">
        <f t="shared" si="2"/>
        <v>0.10029002511250433</v>
      </c>
      <c r="Q9" s="33">
        <f t="shared" si="2"/>
        <v>0.10613486538106093</v>
      </c>
      <c r="R9" s="34">
        <f t="shared" si="2"/>
        <v>0.12048897000760352</v>
      </c>
      <c r="S9" s="23"/>
      <c r="T9" s="32">
        <f t="shared" si="3"/>
        <v>0.12509463254929723</v>
      </c>
      <c r="U9" s="33">
        <f t="shared" si="3"/>
        <v>0.13013115816902199</v>
      </c>
      <c r="V9" s="33">
        <f t="shared" si="3"/>
        <v>0.13361352736992119</v>
      </c>
      <c r="W9" s="33">
        <f t="shared" ref="W9:X9" si="6">W5/W41</f>
        <v>0.13938033735620015</v>
      </c>
      <c r="X9" s="33">
        <f t="shared" si="6"/>
        <v>0.13864052294976706</v>
      </c>
      <c r="Y9" s="34">
        <f t="shared" ref="Y9" si="7">Y5/Y41</f>
        <v>0.13609399713790765</v>
      </c>
    </row>
    <row r="10" spans="1:25" s="37" customFormat="1" ht="12.75" x14ac:dyDescent="0.2">
      <c r="A10" s="55" t="s">
        <v>4</v>
      </c>
      <c r="B10" s="55"/>
      <c r="C10" s="55"/>
      <c r="D10" s="55"/>
      <c r="E10" s="55"/>
      <c r="F10" s="55"/>
      <c r="G10" s="35"/>
      <c r="H10" s="35"/>
      <c r="I10" s="35"/>
      <c r="J10" s="35"/>
      <c r="K10" s="35"/>
      <c r="L10" s="35"/>
      <c r="M10" s="35"/>
      <c r="N10" s="35"/>
      <c r="O10" s="35"/>
      <c r="P10" s="35"/>
      <c r="Q10" s="35"/>
      <c r="R10" s="35"/>
      <c r="S10" s="36"/>
      <c r="T10" s="35"/>
      <c r="U10" s="35"/>
      <c r="V10" s="35"/>
    </row>
    <row r="11" spans="1:25" s="37" customFormat="1" ht="12.75" customHeight="1" x14ac:dyDescent="0.2">
      <c r="A11" s="63" t="s">
        <v>9</v>
      </c>
      <c r="B11" s="63"/>
      <c r="C11" s="63"/>
      <c r="D11" s="63"/>
      <c r="E11" s="63"/>
      <c r="F11" s="63"/>
      <c r="G11" s="63"/>
      <c r="H11" s="63"/>
      <c r="I11" s="63"/>
      <c r="J11" s="63"/>
      <c r="K11" s="63"/>
      <c r="L11" s="63"/>
      <c r="M11" s="63"/>
      <c r="N11" s="63"/>
      <c r="O11" s="63"/>
      <c r="P11" s="63"/>
      <c r="Q11" s="63"/>
      <c r="R11" s="63"/>
      <c r="S11" s="36"/>
      <c r="T11" s="35"/>
      <c r="U11" s="35"/>
      <c r="V11" s="35"/>
    </row>
    <row r="12" spans="1:25" s="37" customFormat="1" ht="12.75" x14ac:dyDescent="0.2">
      <c r="A12" s="58" t="s">
        <v>5</v>
      </c>
      <c r="B12" s="38"/>
      <c r="C12" s="38"/>
      <c r="D12" s="38"/>
      <c r="E12" s="38"/>
      <c r="F12" s="38"/>
    </row>
    <row r="14" spans="1:25" s="2" customFormat="1" ht="15.75" x14ac:dyDescent="0.25">
      <c r="B14" s="57" t="s">
        <v>6</v>
      </c>
      <c r="C14" s="57"/>
      <c r="D14" s="57"/>
      <c r="E14" s="57"/>
      <c r="F14" s="57"/>
      <c r="G14" s="57"/>
      <c r="I14" s="64" t="s">
        <v>7</v>
      </c>
      <c r="J14" s="64"/>
      <c r="K14" s="64"/>
      <c r="L14" s="64"/>
      <c r="M14" s="64"/>
      <c r="N14" s="64"/>
      <c r="O14" s="64"/>
      <c r="P14" s="64"/>
    </row>
    <row r="32" spans="2:15" x14ac:dyDescent="0.25">
      <c r="B32" s="65" t="s">
        <v>4</v>
      </c>
      <c r="C32" s="65"/>
      <c r="D32" s="65"/>
      <c r="E32" s="65"/>
      <c r="F32" s="65"/>
      <c r="G32" s="65"/>
      <c r="J32" s="65" t="s">
        <v>4</v>
      </c>
      <c r="K32" s="65"/>
      <c r="L32" s="65"/>
      <c r="M32" s="65"/>
      <c r="N32" s="65"/>
      <c r="O32" s="65"/>
    </row>
    <row r="33" spans="1:25" ht="36" customHeight="1" x14ac:dyDescent="0.25">
      <c r="B33" s="63" t="s">
        <v>10</v>
      </c>
      <c r="C33" s="63"/>
      <c r="D33" s="63"/>
      <c r="E33" s="63"/>
      <c r="F33" s="63"/>
      <c r="G33" s="63"/>
      <c r="J33" s="63" t="s">
        <v>10</v>
      </c>
      <c r="K33" s="63"/>
      <c r="L33" s="63"/>
      <c r="M33" s="63"/>
      <c r="N33" s="63"/>
      <c r="O33" s="63"/>
    </row>
    <row r="34" spans="1:25" ht="27.75" customHeight="1" x14ac:dyDescent="0.25">
      <c r="B34" s="63" t="s">
        <v>5</v>
      </c>
      <c r="C34" s="63"/>
      <c r="D34" s="63"/>
      <c r="E34" s="63"/>
      <c r="F34" s="63"/>
      <c r="G34" s="63"/>
      <c r="J34" s="63" t="s">
        <v>5</v>
      </c>
      <c r="K34" s="63"/>
      <c r="L34" s="63"/>
      <c r="M34" s="63"/>
      <c r="N34" s="63"/>
      <c r="O34" s="63"/>
    </row>
    <row r="37" spans="1:25" s="2" customFormat="1" x14ac:dyDescent="0.25">
      <c r="A37" s="24" t="s">
        <v>8</v>
      </c>
    </row>
    <row r="38" spans="1:25" s="37" customFormat="1" ht="12.75" x14ac:dyDescent="0.2">
      <c r="A38" s="39"/>
      <c r="B38" s="40">
        <v>2003</v>
      </c>
      <c r="C38" s="41">
        <v>2004</v>
      </c>
      <c r="D38" s="41">
        <v>2005</v>
      </c>
      <c r="E38" s="41">
        <v>2006</v>
      </c>
      <c r="F38" s="41">
        <v>2007</v>
      </c>
      <c r="G38" s="41">
        <v>2008</v>
      </c>
      <c r="H38" s="41">
        <v>2009</v>
      </c>
      <c r="I38" s="41">
        <v>2010</v>
      </c>
      <c r="J38" s="41">
        <v>2011</v>
      </c>
      <c r="K38" s="41">
        <v>2012</v>
      </c>
      <c r="L38" s="41">
        <v>2013</v>
      </c>
      <c r="M38" s="41">
        <v>2014</v>
      </c>
      <c r="N38" s="41">
        <v>2015</v>
      </c>
      <c r="O38" s="41">
        <v>2016</v>
      </c>
      <c r="P38" s="41">
        <v>2017</v>
      </c>
      <c r="Q38" s="41">
        <v>2018</v>
      </c>
      <c r="R38" s="42" t="s">
        <v>0</v>
      </c>
      <c r="S38" s="43"/>
      <c r="T38" s="40" t="s">
        <v>0</v>
      </c>
      <c r="U38" s="41">
        <v>2020</v>
      </c>
      <c r="V38" s="41">
        <v>2021</v>
      </c>
      <c r="W38" s="41">
        <v>2022</v>
      </c>
      <c r="X38" s="41">
        <v>2023</v>
      </c>
      <c r="Y38" s="42">
        <v>2024</v>
      </c>
    </row>
    <row r="39" spans="1:25" s="37" customFormat="1" ht="12.75" x14ac:dyDescent="0.2">
      <c r="A39" s="44" t="s">
        <v>1</v>
      </c>
      <c r="B39" s="45">
        <v>266896</v>
      </c>
      <c r="C39" s="46">
        <v>376369</v>
      </c>
      <c r="D39" s="46">
        <v>351306</v>
      </c>
      <c r="E39" s="46">
        <v>381699</v>
      </c>
      <c r="F39" s="46">
        <v>391663</v>
      </c>
      <c r="G39" s="46">
        <v>395255</v>
      </c>
      <c r="H39" s="46">
        <v>321705</v>
      </c>
      <c r="I39" s="46">
        <v>346808</v>
      </c>
      <c r="J39" s="46">
        <v>284122</v>
      </c>
      <c r="K39" s="46">
        <v>276361</v>
      </c>
      <c r="L39" s="46">
        <v>331451</v>
      </c>
      <c r="M39" s="46">
        <v>319843</v>
      </c>
      <c r="N39" s="46">
        <v>286696</v>
      </c>
      <c r="O39" s="46">
        <v>296606</v>
      </c>
      <c r="P39" s="46">
        <v>305255</v>
      </c>
      <c r="Q39" s="46">
        <v>296296</v>
      </c>
      <c r="R39" s="47">
        <v>279864</v>
      </c>
      <c r="S39" s="46"/>
      <c r="T39" s="45">
        <v>305366</v>
      </c>
      <c r="U39" s="46">
        <v>306113</v>
      </c>
      <c r="V39" s="61">
        <v>319916</v>
      </c>
      <c r="W39" s="61">
        <v>335937</v>
      </c>
      <c r="X39" s="61">
        <f>'[2]Nouveaux retraités D. Direct '!$AA$9</f>
        <v>341156</v>
      </c>
      <c r="Y39" s="47">
        <f>'[3]Nouveaux retraités D. Direct '!$AB$9</f>
        <v>316935</v>
      </c>
    </row>
    <row r="40" spans="1:25" s="37" customFormat="1" ht="12.75" x14ac:dyDescent="0.2">
      <c r="A40" s="44" t="s">
        <v>2</v>
      </c>
      <c r="B40" s="48">
        <v>252109</v>
      </c>
      <c r="C40" s="49">
        <v>280690</v>
      </c>
      <c r="D40" s="49">
        <v>288078</v>
      </c>
      <c r="E40" s="49">
        <v>333856</v>
      </c>
      <c r="F40" s="49">
        <v>361593</v>
      </c>
      <c r="G40" s="49">
        <v>373930</v>
      </c>
      <c r="H40" s="49">
        <v>361569</v>
      </c>
      <c r="I40" s="49">
        <v>379081</v>
      </c>
      <c r="J40" s="49">
        <v>322052</v>
      </c>
      <c r="K40" s="49">
        <v>296906</v>
      </c>
      <c r="L40" s="49">
        <v>355626</v>
      </c>
      <c r="M40" s="49">
        <v>337388</v>
      </c>
      <c r="N40" s="49">
        <v>301088</v>
      </c>
      <c r="O40" s="49">
        <v>309654</v>
      </c>
      <c r="P40" s="49">
        <v>332276</v>
      </c>
      <c r="Q40" s="49">
        <v>352944</v>
      </c>
      <c r="R40" s="50">
        <v>334325</v>
      </c>
      <c r="S40" s="46"/>
      <c r="T40" s="48">
        <v>345837</v>
      </c>
      <c r="U40" s="49">
        <v>335555</v>
      </c>
      <c r="V40" s="62">
        <v>356520</v>
      </c>
      <c r="W40" s="62">
        <v>372513</v>
      </c>
      <c r="X40" s="62">
        <f>'[2]Nouveaux retraités D. Direct '!$AA$19</f>
        <v>365910</v>
      </c>
      <c r="Y40" s="50">
        <f>'[3]Nouveaux retraités D. Direct '!$AB$19</f>
        <v>346915</v>
      </c>
    </row>
    <row r="41" spans="1:25" s="37" customFormat="1" ht="12.75" x14ac:dyDescent="0.2">
      <c r="A41" s="51" t="s">
        <v>3</v>
      </c>
      <c r="B41" s="52">
        <v>519005</v>
      </c>
      <c r="C41" s="53">
        <v>657059</v>
      </c>
      <c r="D41" s="53">
        <v>639384</v>
      </c>
      <c r="E41" s="53">
        <v>715555</v>
      </c>
      <c r="F41" s="53">
        <v>753256</v>
      </c>
      <c r="G41" s="53">
        <v>769185</v>
      </c>
      <c r="H41" s="53">
        <v>683274</v>
      </c>
      <c r="I41" s="53">
        <v>725889</v>
      </c>
      <c r="J41" s="53">
        <v>606174</v>
      </c>
      <c r="K41" s="53">
        <v>573267</v>
      </c>
      <c r="L41" s="53">
        <v>687077</v>
      </c>
      <c r="M41" s="53">
        <v>657231</v>
      </c>
      <c r="N41" s="53">
        <v>587784</v>
      </c>
      <c r="O41" s="53">
        <v>606260</v>
      </c>
      <c r="P41" s="53">
        <v>637531</v>
      </c>
      <c r="Q41" s="53">
        <v>649240</v>
      </c>
      <c r="R41" s="54">
        <v>614189</v>
      </c>
      <c r="S41" s="46"/>
      <c r="T41" s="52">
        <f t="shared" ref="T41:U41" si="8">SUM(T39:T40)</f>
        <v>651203</v>
      </c>
      <c r="U41" s="53">
        <f t="shared" si="8"/>
        <v>641668</v>
      </c>
      <c r="V41" s="53">
        <f>SUM(V39:V40)</f>
        <v>676436</v>
      </c>
      <c r="W41" s="53">
        <v>708450</v>
      </c>
      <c r="X41" s="53">
        <f>SUM(X39:X40)</f>
        <v>707066</v>
      </c>
      <c r="Y41" s="54">
        <f>SUM(Y39:Y40)</f>
        <v>663850</v>
      </c>
    </row>
    <row r="42" spans="1:25" s="2" customFormat="1" ht="14.25" x14ac:dyDescent="0.2">
      <c r="A42" s="55" t="s">
        <v>4</v>
      </c>
    </row>
    <row r="43" spans="1:25" s="2" customFormat="1" ht="14.25" x14ac:dyDescent="0.2">
      <c r="A43" s="56" t="s">
        <v>11</v>
      </c>
    </row>
    <row r="44" spans="1:25" s="2" customFormat="1" ht="14.25" x14ac:dyDescent="0.2">
      <c r="A44" s="56" t="s">
        <v>5</v>
      </c>
    </row>
    <row r="45" spans="1:25" x14ac:dyDescent="0.25">
      <c r="A45" s="55"/>
    </row>
  </sheetData>
  <mergeCells count="8">
    <mergeCell ref="A11:R11"/>
    <mergeCell ref="I14:P14"/>
    <mergeCell ref="B34:G34"/>
    <mergeCell ref="J34:O34"/>
    <mergeCell ref="B32:G32"/>
    <mergeCell ref="J32:O32"/>
    <mergeCell ref="B33:G33"/>
    <mergeCell ref="J33:O33"/>
  </mergeCells>
  <pageMargins left="0.7" right="0.7" top="0.75" bottom="0.75" header="0.3" footer="0.3"/>
  <ignoredErrors>
    <ignoredError sqref="B5:R5 V5:X5 U41:V41" formulaRange="1"/>
  </ignoredErrors>
  <drawing r:id="rId1"/>
</worksheet>
</file>

<file path=docMetadata/LabelInfo.xml><?xml version="1.0" encoding="utf-8"?>
<clbl:labelList xmlns:clbl="http://schemas.microsoft.com/office/2020/mipLabelMetadata">
  <clbl:label id="{c8ed0d54-54d7-4498-9042-bf1d68447b7b}" enabled="1" method="Privileged" siteId="{7512341a-42c3-44bb-beee-e013048f124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Décote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Z013107</dc:creator>
  <cp:lastModifiedBy>ARABI Samya</cp:lastModifiedBy>
  <dcterms:created xsi:type="dcterms:W3CDTF">2023-02-27T15:44:41Z</dcterms:created>
  <dcterms:modified xsi:type="dcterms:W3CDTF">2026-03-08T22:05:44Z</dcterms:modified>
</cp:coreProperties>
</file>