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SPR\PSN\Contenus Site Internet\1_Données statistiques_2_Pensions_8_Prélèvements sociaux\2023\"/>
    </mc:Choice>
  </mc:AlternateContent>
  <xr:revisionPtr revIDLastSave="0" documentId="13_ncr:1_{CAB75CEB-226E-4208-B803-848385E7DB33}" xr6:coauthVersionLast="47" xr6:coauthVersionMax="47" xr10:uidLastSave="{00000000-0000-0000-0000-000000000000}"/>
  <bookViews>
    <workbookView xWindow="28680" yWindow="-120" windowWidth="29040" windowHeight="15840" xr2:uid="{AE441CEE-7C06-49EE-B463-951D35D18ABD}"/>
  </bookViews>
  <sheets>
    <sheet name="CSG " sheetId="1" r:id="rId1"/>
    <sheet name="Précomptes en Mds" sheetId="3" r:id="rId2"/>
    <sheet name="Précomptes N et N-1" sheetId="2" r:id="rId3"/>
  </sheets>
  <definedNames>
    <definedName name="TitreDate">#REF!</definedName>
    <definedName name="TitreRég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F8" i="2"/>
  <c r="C3" i="2"/>
  <c r="B8" i="3"/>
  <c r="B7" i="3"/>
  <c r="B6" i="3"/>
  <c r="B5" i="3"/>
  <c r="B4" i="3"/>
  <c r="E15" i="2"/>
  <c r="D15" i="2"/>
  <c r="E14" i="2"/>
  <c r="D14" i="2"/>
  <c r="C14" i="2"/>
  <c r="B14" i="2"/>
  <c r="E9" i="2"/>
  <c r="E8" i="2"/>
  <c r="D8" i="2"/>
  <c r="F7" i="2"/>
  <c r="E7" i="2"/>
  <c r="D7" i="2"/>
  <c r="E6" i="2"/>
  <c r="D6" i="2"/>
  <c r="E5" i="2"/>
  <c r="D5" i="2"/>
  <c r="E4" i="2"/>
  <c r="D4" i="2"/>
  <c r="B9" i="3" l="1"/>
</calcChain>
</file>

<file path=xl/sharedStrings.xml><?xml version="1.0" encoding="utf-8"?>
<sst xmlns="http://schemas.openxmlformats.org/spreadsheetml/2006/main" count="48" uniqueCount="39">
  <si>
    <t>Effectif de retraités au 31 décembre</t>
  </si>
  <si>
    <t>Évolution en %</t>
  </si>
  <si>
    <t>Assujettis à la CSG taux fort</t>
  </si>
  <si>
    <t>Assujettis à la CSG taux médian</t>
  </si>
  <si>
    <t>Assujettis à la CSG taux faible</t>
  </si>
  <si>
    <t>Exonérés de CSG</t>
  </si>
  <si>
    <t xml:space="preserve"> 31 décembre 2020</t>
  </si>
  <si>
    <t xml:space="preserve"> 31 décembre 2021</t>
  </si>
  <si>
    <r>
      <t>Champ : salariés et indépendants</t>
    </r>
    <r>
      <rPr>
        <sz val="9"/>
        <color theme="1"/>
        <rFont val="Arial"/>
        <family val="2"/>
      </rPr>
      <t xml:space="preserve">
(Source : SNSP TSTI)</t>
    </r>
  </si>
  <si>
    <t xml:space="preserve"> 31 décembre 2022</t>
  </si>
  <si>
    <t>Précomptes</t>
  </si>
  <si>
    <t>CSG taux fort</t>
  </si>
  <si>
    <t>CSG taux médian</t>
  </si>
  <si>
    <t>CSG taux faible</t>
  </si>
  <si>
    <t>Contribution Additionnelle de Solidarité pour l'Autonomie (Casa)</t>
  </si>
  <si>
    <t>CRDS</t>
  </si>
  <si>
    <t xml:space="preserve">Total </t>
  </si>
  <si>
    <t>Cotisation maladie</t>
  </si>
  <si>
    <t>Évolution de la répartition des retraités du régime général selon le taux d'assujettissement à la CSG</t>
  </si>
  <si>
    <t>Source : Cnav / Sinergi pour les masses de précomptes et SNSP-TSTI pour les effectifs de retraités.</t>
  </si>
  <si>
    <t>Champ : Régime général (salariés, travailleurs indépendants et retraités gérés par la CAMR).</t>
  </si>
  <si>
    <t>Source : Cnav / Sinergi.</t>
  </si>
  <si>
    <t>* Rupture de série à la suite de l'intégration du régime des travailleurs indépendants au régime général.</t>
  </si>
  <si>
    <t>Sources : SNSP et SNSP-TSTI.</t>
  </si>
  <si>
    <t>Champ : Retraités (de droit direct et/ou dérivé) du régime général (hors outils de gestion de la Sécurité sociale pour les indépendants jusqu'à fin 2018) au 31/12 de chaque année.</t>
  </si>
  <si>
    <t>Hors prélèvements effectués par les CGSS qui sont traités par la Cnam et hors régime local d'assurance maladie d'Alsace-Moselle.</t>
  </si>
  <si>
    <t>Champ : Retraités (de droit direct et/ou dérivé) du régime général et retraités de la CAMR (Caisse autonome mutuelle de retraites).</t>
  </si>
  <si>
    <t>Prélèvement</t>
  </si>
  <si>
    <t>Masses financières</t>
  </si>
  <si>
    <t>CSG taux fort </t>
  </si>
  <si>
    <t>CSG taux faible </t>
  </si>
  <si>
    <t>Casa</t>
  </si>
  <si>
    <t>Total</t>
  </si>
  <si>
    <t>Les prélèvements sur les retraites en 2023</t>
  </si>
  <si>
    <t>Évolution 
2023/2022</t>
  </si>
  <si>
    <t>Retraités assujettis au 31 décembre 2023</t>
  </si>
  <si>
    <t xml:space="preserve"> 31 décembre 2019</t>
  </si>
  <si>
    <t xml:space="preserve"> 31 décembre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</si>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</sst>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&quot; M€&quot;"/>
    <numFmt numFmtId="165" formatCode="_-* #,##0.00\ _€_-;\-* #,##0.00\ _€_-;_-* &quot;-&quot;??\ _€_-;_-@_-"/>
    <numFmt numFmtId="166" formatCode="_-* #,##0\ _€_-;\-* #,##0\ _€_-;_-* &quot;-&quot;??\ _€_-;_-@_-"/>
    <numFmt numFmtId="167" formatCode="0.0%"/>
    <numFmt numFmtId="168" formatCode="0.00%&quot;  &quot;"/>
    <numFmt numFmtId="169" formatCode="_-* #,##0_-;\-* #,##0_-;_-* &quot;-&quot;??_-;_-@_-"/>
    <numFmt numFmtId="170" formatCode="_-* #,##0.000\ _€_-;\-* #,##0.000\ _€_-;_-* &quot;-&quot;??\ _€_-;_-@_-"/>
    <numFmt numFmtId="171" formatCode="#,##0.0&quot; M€ &quot;"/>
    <numFmt numFmtId="172" formatCode="0.0%&quot;  &quot;"/>
    <numFmt numFmtId="173" formatCode="#,##0&quot; M€ &quot;"/>
    <numFmt numFmtId="174" formatCode="#,##0.0&quot; Mds € 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i/>
      <sz val="9"/>
      <color rgb="FF00567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rgb="FF005670"/>
      <name val="Arial"/>
      <family val="2"/>
    </font>
    <font>
      <sz val="10"/>
      <name val="Helv"/>
    </font>
    <font>
      <sz val="10"/>
      <name val="Courier"/>
    </font>
    <font>
      <b/>
      <i/>
      <sz val="1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rgb="FF00567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ACB9C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3" fillId="0" borderId="0"/>
    <xf numFmtId="9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2" fillId="0" borderId="0" xfId="0" applyNumberFormat="1" applyFont="1"/>
    <xf numFmtId="166" fontId="5" fillId="0" borderId="0" xfId="2" applyNumberFormat="1" applyFont="1" applyBorder="1" applyAlignment="1">
      <alignment vertical="center"/>
    </xf>
    <xf numFmtId="166" fontId="8" fillId="0" borderId="0" xfId="1" applyNumberFormat="1" applyFont="1"/>
    <xf numFmtId="167" fontId="8" fillId="0" borderId="0" xfId="2" applyNumberFormat="1" applyFont="1"/>
    <xf numFmtId="165" fontId="2" fillId="0" borderId="0" xfId="0" applyNumberFormat="1" applyFont="1"/>
    <xf numFmtId="4" fontId="2" fillId="0" borderId="0" xfId="0" applyNumberFormat="1" applyFont="1"/>
    <xf numFmtId="10" fontId="2" fillId="0" borderId="0" xfId="0" applyNumberFormat="1" applyFont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13" fillId="5" borderId="4" xfId="4" applyFont="1" applyFill="1" applyBorder="1" applyAlignment="1">
      <alignment horizontal="center" vertical="center" wrapText="1"/>
    </xf>
    <xf numFmtId="168" fontId="13" fillId="5" borderId="4" xfId="4" applyNumberFormat="1" applyFont="1" applyFill="1" applyBorder="1" applyAlignment="1">
      <alignment horizontal="center" vertical="center" wrapText="1"/>
    </xf>
    <xf numFmtId="0" fontId="13" fillId="5" borderId="4" xfId="4" applyFont="1" applyFill="1" applyBorder="1" applyAlignment="1">
      <alignment vertical="center"/>
    </xf>
    <xf numFmtId="9" fontId="0" fillId="0" borderId="0" xfId="2" applyFont="1"/>
    <xf numFmtId="0" fontId="13" fillId="5" borderId="4" xfId="4" applyFont="1" applyFill="1" applyBorder="1" applyAlignment="1">
      <alignment vertical="center" wrapText="1"/>
    </xf>
    <xf numFmtId="169" fontId="0" fillId="0" borderId="0" xfId="0" applyNumberFormat="1"/>
    <xf numFmtId="0" fontId="13" fillId="5" borderId="1" xfId="4" applyFont="1" applyFill="1" applyBorder="1" applyAlignment="1">
      <alignment horizontal="center" vertical="center" wrapText="1"/>
    </xf>
    <xf numFmtId="0" fontId="18" fillId="0" borderId="0" xfId="4" applyFont="1" applyAlignment="1">
      <alignment horizontal="left" vertical="center" wrapText="1"/>
    </xf>
    <xf numFmtId="168" fontId="16" fillId="0" borderId="0" xfId="6" applyNumberFormat="1" applyFont="1" applyFill="1" applyBorder="1" applyAlignment="1">
      <alignment vertical="center"/>
    </xf>
    <xf numFmtId="168" fontId="19" fillId="0" borderId="0" xfId="4" applyNumberFormat="1" applyFont="1" applyAlignment="1">
      <alignment horizontal="center" vertical="center" wrapText="1"/>
    </xf>
    <xf numFmtId="0" fontId="15" fillId="5" borderId="4" xfId="4" applyFont="1" applyFill="1" applyBorder="1" applyAlignment="1">
      <alignment horizontal="center" vertical="center"/>
    </xf>
    <xf numFmtId="165" fontId="0" fillId="0" borderId="0" xfId="8" applyFont="1"/>
    <xf numFmtId="170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10" fillId="0" borderId="0" xfId="0" applyFont="1" applyAlignment="1">
      <alignment horizontal="justify" vertical="center"/>
    </xf>
    <xf numFmtId="171" fontId="15" fillId="0" borderId="4" xfId="5" applyNumberFormat="1" applyFont="1" applyFill="1" applyBorder="1" applyAlignment="1">
      <alignment vertical="center"/>
    </xf>
    <xf numFmtId="172" fontId="16" fillId="0" borderId="4" xfId="6" applyNumberFormat="1" applyFont="1" applyFill="1" applyBorder="1" applyAlignment="1">
      <alignment vertical="center"/>
    </xf>
    <xf numFmtId="172" fontId="16" fillId="6" borderId="4" xfId="6" applyNumberFormat="1" applyFont="1" applyFill="1" applyBorder="1" applyAlignment="1">
      <alignment vertical="center"/>
    </xf>
    <xf numFmtId="172" fontId="17" fillId="6" borderId="4" xfId="6" applyNumberFormat="1" applyFont="1" applyFill="1" applyBorder="1" applyAlignment="1">
      <alignment vertical="center"/>
    </xf>
    <xf numFmtId="0" fontId="24" fillId="5" borderId="4" xfId="4" applyFont="1" applyFill="1" applyBorder="1" applyAlignment="1">
      <alignment horizontal="center" vertical="center" wrapText="1"/>
    </xf>
    <xf numFmtId="169" fontId="18" fillId="0" borderId="4" xfId="7" applyNumberFormat="1" applyFont="1" applyFill="1" applyBorder="1" applyAlignment="1">
      <alignment vertical="center"/>
    </xf>
    <xf numFmtId="169" fontId="18" fillId="6" borderId="4" xfId="7" applyNumberFormat="1" applyFont="1" applyFill="1" applyBorder="1" applyAlignment="1">
      <alignment vertical="center"/>
    </xf>
    <xf numFmtId="0" fontId="9" fillId="0" borderId="0" xfId="0" applyFont="1"/>
    <xf numFmtId="173" fontId="15" fillId="0" borderId="4" xfId="5" applyNumberFormat="1" applyFont="1" applyFill="1" applyBorder="1" applyAlignment="1">
      <alignment vertical="center"/>
    </xf>
    <xf numFmtId="173" fontId="15" fillId="6" borderId="4" xfId="5" applyNumberFormat="1" applyFont="1" applyFill="1" applyBorder="1" applyAlignment="1">
      <alignment vertical="center"/>
    </xf>
    <xf numFmtId="173" fontId="13" fillId="6" borderId="4" xfId="5" applyNumberFormat="1" applyFont="1" applyFill="1" applyBorder="1" applyAlignment="1">
      <alignment vertical="center"/>
    </xf>
    <xf numFmtId="173" fontId="13" fillId="0" borderId="4" xfId="5" applyNumberFormat="1" applyFont="1" applyFill="1" applyBorder="1" applyAlignment="1">
      <alignment vertical="center"/>
    </xf>
    <xf numFmtId="0" fontId="26" fillId="7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10" fontId="5" fillId="8" borderId="4" xfId="2" applyNumberFormat="1" applyFont="1" applyFill="1" applyBorder="1" applyAlignment="1">
      <alignment vertical="center"/>
    </xf>
    <xf numFmtId="0" fontId="28" fillId="0" borderId="0" xfId="0" applyFont="1"/>
    <xf numFmtId="174" fontId="25" fillId="2" borderId="0" xfId="0" applyNumberFormat="1" applyFont="1" applyFill="1" applyAlignment="1">
      <alignment horizontal="center" vertical="center" wrapText="1"/>
    </xf>
    <xf numFmtId="174" fontId="27" fillId="7" borderId="0" xfId="0" applyNumberFormat="1" applyFont="1" applyFill="1" applyAlignment="1">
      <alignment horizontal="center" vertical="center" wrapText="1"/>
    </xf>
    <xf numFmtId="164" fontId="7" fillId="0" borderId="1" xfId="3" applyNumberFormat="1" applyFont="1" applyBorder="1" applyAlignment="1">
      <alignment horizontal="center" vertical="center" wrapText="1"/>
    </xf>
    <xf numFmtId="166" fontId="5" fillId="0" borderId="4" xfId="1" applyNumberFormat="1" applyFont="1" applyFill="1" applyBorder="1" applyAlignment="1">
      <alignment vertical="center"/>
    </xf>
    <xf numFmtId="164" fontId="7" fillId="0" borderId="4" xfId="3" applyNumberFormat="1" applyFont="1" applyBorder="1" applyAlignment="1">
      <alignment horizontal="center" vertical="center" wrapText="1"/>
    </xf>
    <xf numFmtId="10" fontId="5" fillId="0" borderId="4" xfId="2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7" fontId="2" fillId="0" borderId="0" xfId="2" applyNumberFormat="1" applyFont="1"/>
  </cellXfs>
  <cellStyles count="13">
    <cellStyle name="Milliers" xfId="1" builtinId="3"/>
    <cellStyle name="Milliers 2" xfId="7" xr:uid="{614A8A0B-BDC0-4C9C-9E94-36F0542C9FFB}"/>
    <cellStyle name="Milliers 2 2" xfId="8" xr:uid="{ABDD4A67-A9EE-406A-875E-A45E03470AF6}"/>
    <cellStyle name="Milliers 3" xfId="12" xr:uid="{EAEFAEDA-828D-46B5-9B91-4753F8A794B0}"/>
    <cellStyle name="Monétaire 2" xfId="5" xr:uid="{8737D2A3-D123-48BF-A2BB-5D2BF63B5A7B}"/>
    <cellStyle name="Monétaire 2 2" xfId="9" xr:uid="{608FA770-F5AA-4B0F-ABF4-9F67E9ABF278}"/>
    <cellStyle name="Normal" xfId="0" builtinId="0"/>
    <cellStyle name="Normal 2" xfId="3" xr:uid="{5311C54F-036D-4483-8D6A-5903F52292F7}"/>
    <cellStyle name="Normal 2 2" xfId="4" xr:uid="{9878FCC9-494E-4D31-843E-9C55883CF160}"/>
    <cellStyle name="Normal 2 3" xfId="10" xr:uid="{36C710D4-C3D7-43C5-BEDC-A13280198414}"/>
    <cellStyle name="Pourcentage" xfId="2" builtinId="5"/>
    <cellStyle name="Pourcentage 2" xfId="6" xr:uid="{A0332BD3-86DE-4B68-96D3-09DD605EE97E}"/>
    <cellStyle name="Pourcentage 3" xfId="11" xr:uid="{6C42858A-B3CB-4BEE-B5C5-A231493C28E1}"/>
  </cellStyles>
  <dxfs count="0"/>
  <tableStyles count="0" defaultTableStyle="TableStyleMedium2" defaultPivotStyle="PivotStyleLight16"/>
  <colors>
    <mruColors>
      <color rgb="FFACB9CA"/>
      <color rgb="FFD9E1F2"/>
      <color rgb="FF005670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'CSG '!$B$4</c:f>
              <c:strCache>
                <c:ptCount val="1"/>
                <c:pt idx="0">
                  <c:v> 31 décembre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'CSG '!$C$3:$F$3</c:f>
              <c:strCache>
                <c:ptCount val="4"/>
                <c:pt idx="0">
                  <c:v>Assujettis à la CSG taux fort</c:v>
                </c:pt>
                <c:pt idx="1">
                  <c:v>Assujettis à la CSG taux médian</c:v>
                </c:pt>
                <c:pt idx="2">
                  <c:v>Assujettis à la CSG taux faible</c:v>
                </c:pt>
                <c:pt idx="3">
                  <c:v>Exonérés de CSG</c:v>
                </c:pt>
              </c:strCache>
            </c:strRef>
          </c:cat>
          <c:val>
            <c:numRef>
              <c:f>'CSG '!$C$4:$F$4</c:f>
              <c:numCache>
                <c:formatCode>_-* #\ ##0\ _€_-;\-* #\ ##0\ _€_-;_-* "-"??\ _€_-;_-@_-</c:formatCode>
                <c:ptCount val="4"/>
                <c:pt idx="0">
                  <c:v>4532664</c:v>
                </c:pt>
                <c:pt idx="1">
                  <c:v>3728324</c:v>
                </c:pt>
                <c:pt idx="2">
                  <c:v>2182492</c:v>
                </c:pt>
                <c:pt idx="3">
                  <c:v>4267357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E-4BD4-8D4B-367AAF9C997E}"/>
            </c:ext>
          </c:extLst>
        </c:ser>
        <c:ser>
          <c:idx val="5"/>
          <c:order val="1"/>
          <c:tx>
            <c:strRef>
              <c:f>'CSG '!$B$5</c:f>
              <c:strCache>
                <c:ptCount val="1"/>
                <c:pt idx="0">
                  <c:v> 31 décembre 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'CSG '!$C$3:$F$3</c:f>
              <c:strCache>
                <c:ptCount val="4"/>
                <c:pt idx="0">
                  <c:v>Assujettis à la CSG taux fort</c:v>
                </c:pt>
                <c:pt idx="1">
                  <c:v>Assujettis à la CSG taux médian</c:v>
                </c:pt>
                <c:pt idx="2">
                  <c:v>Assujettis à la CSG taux faible</c:v>
                </c:pt>
                <c:pt idx="3">
                  <c:v>Exonérés de CSG</c:v>
                </c:pt>
              </c:strCache>
            </c:strRef>
          </c:cat>
          <c:val>
            <c:numRef>
              <c:f>'CSG '!$C$5:$F$5</c:f>
              <c:numCache>
                <c:formatCode>_-* #\ ##0\ _€_-;\-* #\ ##0\ _€_-;_-* "-"??\ _€_-;_-@_-</c:formatCode>
                <c:ptCount val="4"/>
                <c:pt idx="0">
                  <c:v>4349986</c:v>
                </c:pt>
                <c:pt idx="1">
                  <c:v>3794995</c:v>
                </c:pt>
                <c:pt idx="2">
                  <c:v>2352703</c:v>
                </c:pt>
                <c:pt idx="3">
                  <c:v>4253004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FE-4BD4-8D4B-367AAF9C997E}"/>
            </c:ext>
          </c:extLst>
        </c:ser>
        <c:ser>
          <c:idx val="6"/>
          <c:order val="2"/>
          <c:tx>
            <c:strRef>
              <c:f>'CSG '!$B$6</c:f>
              <c:strCache>
                <c:ptCount val="1"/>
                <c:pt idx="0">
                  <c:v> 31 décembre 2021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'CSG '!$C$3:$F$3</c:f>
              <c:strCache>
                <c:ptCount val="4"/>
                <c:pt idx="0">
                  <c:v>Assujettis à la CSG taux fort</c:v>
                </c:pt>
                <c:pt idx="1">
                  <c:v>Assujettis à la CSG taux médian</c:v>
                </c:pt>
                <c:pt idx="2">
                  <c:v>Assujettis à la CSG taux faible</c:v>
                </c:pt>
                <c:pt idx="3">
                  <c:v>Exonérés de CSG</c:v>
                </c:pt>
              </c:strCache>
            </c:strRef>
          </c:cat>
          <c:val>
            <c:numRef>
              <c:f>'CSG '!$C$6:$F$6</c:f>
              <c:numCache>
                <c:formatCode>_-* #\ ##0\ _€_-;\-* #\ ##0\ _€_-;_-* "-"??\ _€_-;_-@_-</c:formatCode>
                <c:ptCount val="4"/>
                <c:pt idx="0">
                  <c:v>4340507</c:v>
                </c:pt>
                <c:pt idx="1">
                  <c:v>3958480</c:v>
                </c:pt>
                <c:pt idx="2">
                  <c:v>2330265</c:v>
                </c:pt>
                <c:pt idx="3">
                  <c:v>4255306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FE-4BD4-8D4B-367AAF9C997E}"/>
            </c:ext>
          </c:extLst>
        </c:ser>
        <c:ser>
          <c:idx val="7"/>
          <c:order val="3"/>
          <c:tx>
            <c:strRef>
              <c:f>'CSG '!$B$7</c:f>
              <c:strCache>
                <c:ptCount val="1"/>
                <c:pt idx="0">
                  <c:v> 31 décembre 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'CSG '!$C$3:$F$3</c:f>
              <c:strCache>
                <c:ptCount val="4"/>
                <c:pt idx="0">
                  <c:v>Assujettis à la CSG taux fort</c:v>
                </c:pt>
                <c:pt idx="1">
                  <c:v>Assujettis à la CSG taux médian</c:v>
                </c:pt>
                <c:pt idx="2">
                  <c:v>Assujettis à la CSG taux faible</c:v>
                </c:pt>
                <c:pt idx="3">
                  <c:v>Exonérés de CSG</c:v>
                </c:pt>
              </c:strCache>
            </c:strRef>
          </c:cat>
          <c:val>
            <c:numRef>
              <c:f>'CSG '!$C$7:$F$7</c:f>
              <c:numCache>
                <c:formatCode>_-* #\ ##0\ _€_-;\-* #\ ##0\ _€_-;_-* "-"??\ _€_-;_-@_-</c:formatCode>
                <c:ptCount val="4"/>
                <c:pt idx="0">
                  <c:v>4550497</c:v>
                </c:pt>
                <c:pt idx="1">
                  <c:v>4034282</c:v>
                </c:pt>
                <c:pt idx="2">
                  <c:v>2296405</c:v>
                </c:pt>
                <c:pt idx="3">
                  <c:v>4167987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5-4E67-841C-72985384DA8C}"/>
            </c:ext>
          </c:extLst>
        </c:ser>
        <c:ser>
          <c:idx val="0"/>
          <c:order val="4"/>
          <c:tx>
            <c:strRef>
              <c:f>'CSG '!$B$8</c:f>
              <c:strCache>
                <c:ptCount val="1"/>
                <c:pt idx="0">
                  <c:v> 31 décembre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'CSG '!$C$3:$F$3</c:f>
              <c:strCache>
                <c:ptCount val="4"/>
                <c:pt idx="0">
                  <c:v>Assujettis à la CSG taux fort</c:v>
                </c:pt>
                <c:pt idx="1">
                  <c:v>Assujettis à la CSG taux médian</c:v>
                </c:pt>
                <c:pt idx="2">
                  <c:v>Assujettis à la CSG taux faible</c:v>
                </c:pt>
                <c:pt idx="3">
                  <c:v>Exonérés de CSG</c:v>
                </c:pt>
              </c:strCache>
            </c:strRef>
          </c:cat>
          <c:val>
            <c:numRef>
              <c:f>'CSG '!$C$8:$F$8</c:f>
              <c:numCache>
                <c:formatCode>_-* #\ ##0\ _€_-;\-* #\ ##0\ _€_-;_-* "-"??\ _€_-;_-@_-</c:formatCode>
                <c:ptCount val="4"/>
                <c:pt idx="0">
                  <c:v>4595688</c:v>
                </c:pt>
                <c:pt idx="1">
                  <c:v>4153043</c:v>
                </c:pt>
                <c:pt idx="2">
                  <c:v>2272799</c:v>
                </c:pt>
                <c:pt idx="3">
                  <c:v>4230409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6-4E1B-BA10-EDB818B5A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880832"/>
        <c:axId val="299882368"/>
      </c:barChart>
      <c:catAx>
        <c:axId val="29988083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9882368"/>
        <c:crosses val="autoZero"/>
        <c:auto val="1"/>
        <c:lblAlgn val="ctr"/>
        <c:lblOffset val="100"/>
        <c:noMultiLvlLbl val="0"/>
      </c:catAx>
      <c:valAx>
        <c:axId val="29988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Nombre de retraités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9880832"/>
        <c:crosses val="autoZero"/>
        <c:crossBetween val="between"/>
        <c:minorUnit val="10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8</xdr:row>
      <xdr:rowOff>142875</xdr:rowOff>
    </xdr:from>
    <xdr:to>
      <xdr:col>7</xdr:col>
      <xdr:colOff>762000</xdr:colOff>
      <xdr:row>29</xdr:row>
      <xdr:rowOff>161925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D17B5B7-504F-4692-BA09-52CEA8C0F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3A34E-9C7A-4E2E-BA6A-75A6AE540DBC}">
  <dimension ref="A1:N33"/>
  <sheetViews>
    <sheetView showGridLines="0" tabSelected="1" zoomScaleNormal="100" workbookViewId="0">
      <selection activeCell="L8" sqref="L8:M13"/>
    </sheetView>
  </sheetViews>
  <sheetFormatPr baseColWidth="10" defaultColWidth="11.453125" defaultRowHeight="14" x14ac:dyDescent="0.3"/>
  <cols>
    <col min="1" max="1" width="16.54296875" style="4" customWidth="1"/>
    <col min="2" max="2" width="20.7265625" style="5" customWidth="1"/>
    <col min="3" max="3" width="17.453125" style="4" customWidth="1"/>
    <col min="4" max="4" width="18.7265625" style="4" customWidth="1"/>
    <col min="5" max="5" width="15.7265625" style="4" customWidth="1"/>
    <col min="6" max="10" width="13.7265625" style="4" customWidth="1"/>
    <col min="11" max="11" width="5.26953125" style="4" customWidth="1"/>
    <col min="12" max="13" width="14.453125" style="4" bestFit="1" customWidth="1"/>
    <col min="14" max="14" width="13.26953125" style="4" bestFit="1" customWidth="1"/>
    <col min="15" max="16384" width="11.453125" style="4"/>
  </cols>
  <sheetData>
    <row r="1" spans="1:14" ht="32.25" customHeight="1" x14ac:dyDescent="0.3">
      <c r="A1" s="69" t="s">
        <v>18</v>
      </c>
      <c r="B1" s="69"/>
      <c r="C1" s="69"/>
      <c r="D1" s="69"/>
      <c r="E1" s="69"/>
      <c r="F1" s="69"/>
      <c r="G1" s="69"/>
      <c r="H1" s="69"/>
      <c r="I1" s="69"/>
      <c r="J1" s="69"/>
    </row>
    <row r="2" spans="1:14" s="1" customFormat="1" ht="25.5" customHeight="1" x14ac:dyDescent="0.35">
      <c r="B2" s="2"/>
      <c r="C2" s="59" t="s">
        <v>0</v>
      </c>
      <c r="D2" s="60"/>
      <c r="E2" s="60"/>
      <c r="F2" s="61"/>
      <c r="G2" s="59" t="s">
        <v>1</v>
      </c>
      <c r="H2" s="60"/>
      <c r="I2" s="60"/>
      <c r="J2" s="61"/>
      <c r="K2" s="3"/>
    </row>
    <row r="3" spans="1:14" ht="39" x14ac:dyDescent="0.3">
      <c r="C3" s="6" t="s">
        <v>2</v>
      </c>
      <c r="D3" s="6" t="s">
        <v>3</v>
      </c>
      <c r="E3" s="6" t="s">
        <v>4</v>
      </c>
      <c r="F3" s="6" t="s">
        <v>5</v>
      </c>
      <c r="G3" s="6" t="s">
        <v>2</v>
      </c>
      <c r="H3" s="6" t="s">
        <v>3</v>
      </c>
      <c r="I3" s="6" t="s">
        <v>4</v>
      </c>
      <c r="J3" s="7" t="s">
        <v>5</v>
      </c>
      <c r="K3" s="8"/>
    </row>
    <row r="4" spans="1:14" ht="15" customHeight="1" x14ac:dyDescent="0.3">
      <c r="A4" s="63" t="s">
        <v>8</v>
      </c>
      <c r="B4" s="54" t="s">
        <v>36</v>
      </c>
      <c r="C4" s="55">
        <v>4532664</v>
      </c>
      <c r="D4" s="55">
        <v>3728324</v>
      </c>
      <c r="E4" s="55">
        <v>2182492</v>
      </c>
      <c r="F4" s="55">
        <v>4267357</v>
      </c>
      <c r="G4" s="50"/>
      <c r="H4" s="50"/>
      <c r="I4" s="50"/>
      <c r="J4" s="50"/>
      <c r="K4" s="10"/>
      <c r="M4" s="9"/>
    </row>
    <row r="5" spans="1:14" ht="19.5" customHeight="1" x14ac:dyDescent="0.3">
      <c r="A5" s="64"/>
      <c r="B5" s="54" t="s">
        <v>6</v>
      </c>
      <c r="C5" s="55">
        <v>4349986</v>
      </c>
      <c r="D5" s="55">
        <v>3794995</v>
      </c>
      <c r="E5" s="55">
        <v>2352703</v>
      </c>
      <c r="F5" s="55">
        <v>4253004</v>
      </c>
      <c r="G5" s="57">
        <v>-4.0302568202716937E-2</v>
      </c>
      <c r="H5" s="57">
        <v>1.788229778313255E-2</v>
      </c>
      <c r="I5" s="57">
        <v>7.7989289307818677E-2</v>
      </c>
      <c r="J5" s="57">
        <v>-3.3634401808895209E-3</v>
      </c>
      <c r="K5" s="10"/>
      <c r="M5" s="9"/>
    </row>
    <row r="6" spans="1:14" ht="19.5" customHeight="1" x14ac:dyDescent="0.3">
      <c r="A6" s="64"/>
      <c r="B6" s="54" t="s">
        <v>7</v>
      </c>
      <c r="C6" s="55">
        <v>4340507</v>
      </c>
      <c r="D6" s="55">
        <v>3958480</v>
      </c>
      <c r="E6" s="55">
        <v>2330265</v>
      </c>
      <c r="F6" s="55">
        <v>4255306</v>
      </c>
      <c r="G6" s="57">
        <v>-2.1790874729251675E-3</v>
      </c>
      <c r="H6" s="57">
        <v>4.3079108141117484E-2</v>
      </c>
      <c r="I6" s="57">
        <v>-9.5371153945058573E-3</v>
      </c>
      <c r="J6" s="57">
        <v>5.4126448035307639E-4</v>
      </c>
      <c r="K6" s="10"/>
      <c r="M6" s="9"/>
    </row>
    <row r="7" spans="1:14" ht="19.5" customHeight="1" x14ac:dyDescent="0.3">
      <c r="A7" s="64"/>
      <c r="B7" s="56" t="s">
        <v>9</v>
      </c>
      <c r="C7" s="55">
        <v>4550497</v>
      </c>
      <c r="D7" s="55">
        <v>4034282</v>
      </c>
      <c r="E7" s="55">
        <v>2296405</v>
      </c>
      <c r="F7" s="55">
        <v>4167987</v>
      </c>
      <c r="G7" s="57">
        <v>4.8379140962104161E-2</v>
      </c>
      <c r="H7" s="57">
        <v>1.9149269416543824E-2</v>
      </c>
      <c r="I7" s="57">
        <v>-1.4530536226566526E-2</v>
      </c>
      <c r="J7" s="57">
        <v>-2.0520028406887825E-2</v>
      </c>
      <c r="K7" s="10"/>
      <c r="L7" s="9"/>
      <c r="M7" s="9"/>
      <c r="N7" s="9"/>
    </row>
    <row r="8" spans="1:14" ht="19.5" customHeight="1" x14ac:dyDescent="0.3">
      <c r="A8" s="64"/>
      <c r="B8" s="56" t="s">
        <v>37</v>
      </c>
      <c r="C8" s="55">
        <v>4595688</v>
      </c>
      <c r="D8" s="55">
        <v>4153043</v>
      </c>
      <c r="E8" s="55">
        <v>2272799</v>
      </c>
      <c r="F8" s="55">
        <v>4230409</v>
      </c>
      <c r="G8" s="57">
        <v>4.8379140962104161E-2</v>
      </c>
      <c r="H8" s="57">
        <v>1.9149269416543824E-2</v>
      </c>
      <c r="I8" s="57">
        <v>-1.4530536226566526E-2</v>
      </c>
      <c r="J8" s="57">
        <v>-2.0520028406887825E-2</v>
      </c>
      <c r="K8" s="10"/>
      <c r="L8" s="9"/>
      <c r="M8" s="9"/>
      <c r="N8" s="9"/>
    </row>
    <row r="9" spans="1:14" ht="14.25" customHeight="1" x14ac:dyDescent="0.3">
      <c r="C9" s="11"/>
      <c r="D9" s="12"/>
      <c r="E9" s="12"/>
      <c r="F9" s="12"/>
      <c r="K9" s="13"/>
      <c r="L9" s="9"/>
      <c r="M9" s="70"/>
    </row>
    <row r="10" spans="1:14" x14ac:dyDescent="0.3">
      <c r="C10" s="14"/>
      <c r="D10" s="14"/>
      <c r="E10" s="11"/>
      <c r="F10" s="14"/>
      <c r="L10" s="9"/>
      <c r="M10" s="70"/>
    </row>
    <row r="11" spans="1:14" x14ac:dyDescent="0.3">
      <c r="E11" s="15"/>
      <c r="F11" s="15"/>
      <c r="M11" s="70"/>
    </row>
    <row r="12" spans="1:14" x14ac:dyDescent="0.3">
      <c r="A12" s="16"/>
      <c r="B12" s="17"/>
      <c r="M12" s="70"/>
    </row>
    <row r="13" spans="1:14" x14ac:dyDescent="0.3">
      <c r="A13" s="16"/>
      <c r="B13" s="17"/>
    </row>
    <row r="22" spans="1:10" x14ac:dyDescent="0.3">
      <c r="I22" s="43"/>
    </row>
    <row r="24" spans="1:10" x14ac:dyDescent="0.3">
      <c r="J24" s="43"/>
    </row>
    <row r="31" spans="1:10" x14ac:dyDescent="0.3">
      <c r="B31" s="62" t="s">
        <v>23</v>
      </c>
      <c r="C31" s="62"/>
      <c r="D31" s="62"/>
      <c r="E31" s="62"/>
      <c r="F31" s="62"/>
      <c r="G31" s="62"/>
      <c r="H31" s="62"/>
      <c r="I31" s="62"/>
    </row>
    <row r="32" spans="1:10" ht="23.5" customHeight="1" x14ac:dyDescent="0.3">
      <c r="A32" s="18"/>
      <c r="B32" s="58" t="s">
        <v>24</v>
      </c>
      <c r="C32" s="58"/>
      <c r="D32" s="58"/>
      <c r="E32" s="58"/>
      <c r="F32" s="58"/>
      <c r="G32" s="58"/>
      <c r="H32" s="58"/>
      <c r="I32" s="58"/>
    </row>
    <row r="33" spans="2:9" ht="19.5" customHeight="1" x14ac:dyDescent="0.3">
      <c r="B33" s="58" t="s">
        <v>22</v>
      </c>
      <c r="C33" s="58"/>
      <c r="D33" s="58"/>
      <c r="E33" s="58"/>
      <c r="F33" s="58"/>
      <c r="G33" s="58"/>
      <c r="H33" s="58"/>
      <c r="I33" s="58"/>
    </row>
  </sheetData>
  <mergeCells count="6">
    <mergeCell ref="B32:I32"/>
    <mergeCell ref="B33:I33"/>
    <mergeCell ref="C2:F2"/>
    <mergeCell ref="G2:J2"/>
    <mergeCell ref="B31:I31"/>
    <mergeCell ref="A4:A8"/>
  </mergeCells>
  <phoneticPr fontId="1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0B677-07BC-4296-90F2-0937D88A0FCA}">
  <dimension ref="A1:F11"/>
  <sheetViews>
    <sheetView showGridLines="0" workbookViewId="0">
      <selection activeCell="A3" sqref="A3:B9"/>
    </sheetView>
  </sheetViews>
  <sheetFormatPr baseColWidth="10" defaultRowHeight="14.5" x14ac:dyDescent="0.35"/>
  <cols>
    <col min="1" max="2" width="20.54296875" customWidth="1"/>
    <col min="3" max="3" width="2" customWidth="1"/>
  </cols>
  <sheetData>
    <row r="1" spans="1:6" ht="39" customHeight="1" x14ac:dyDescent="0.45">
      <c r="A1" s="65" t="s">
        <v>33</v>
      </c>
      <c r="B1" s="65"/>
    </row>
    <row r="2" spans="1:6" s="34" customFormat="1" ht="19.5" customHeight="1" x14ac:dyDescent="0.45">
      <c r="A2" s="51"/>
    </row>
    <row r="3" spans="1:6" ht="32.25" customHeight="1" x14ac:dyDescent="0.35">
      <c r="A3" s="48" t="s">
        <v>27</v>
      </c>
      <c r="B3" s="48" t="s">
        <v>28</v>
      </c>
    </row>
    <row r="4" spans="1:6" ht="20.149999999999999" customHeight="1" x14ac:dyDescent="0.35">
      <c r="A4" s="49" t="s">
        <v>29</v>
      </c>
      <c r="B4" s="52">
        <f>'Précomptes N et N-1'!C4/1000</f>
        <v>4.2647078248100003</v>
      </c>
    </row>
    <row r="5" spans="1:6" ht="20.149999999999999" customHeight="1" x14ac:dyDescent="0.35">
      <c r="A5" s="49" t="s">
        <v>12</v>
      </c>
      <c r="B5" s="52">
        <f>'Précomptes N et N-1'!C5/1000</f>
        <v>2.8843656714500003</v>
      </c>
    </row>
    <row r="6" spans="1:6" ht="20.149999999999999" customHeight="1" x14ac:dyDescent="0.35">
      <c r="A6" s="49" t="s">
        <v>30</v>
      </c>
      <c r="B6" s="52">
        <f>'Précomptes N et N-1'!C6/1000</f>
        <v>0.85102550596999982</v>
      </c>
    </row>
    <row r="7" spans="1:6" ht="20.149999999999999" customHeight="1" x14ac:dyDescent="0.35">
      <c r="A7" s="49" t="s">
        <v>31</v>
      </c>
      <c r="B7" s="52">
        <f>'Précomptes N et N-1'!C7/1000</f>
        <v>0.28447137756000002</v>
      </c>
    </row>
    <row r="8" spans="1:6" ht="20.149999999999999" customHeight="1" x14ac:dyDescent="0.35">
      <c r="A8" s="49" t="s">
        <v>15</v>
      </c>
      <c r="B8" s="52">
        <f>'Précomptes N et N-1'!C8/1000</f>
        <v>0.58645132837999991</v>
      </c>
    </row>
    <row r="9" spans="1:6" ht="20.149999999999999" customHeight="1" x14ac:dyDescent="0.35">
      <c r="A9" s="48" t="s">
        <v>32</v>
      </c>
      <c r="B9" s="53">
        <f>'Précomptes N et N-1'!C9/1000</f>
        <v>8.8710217081700016</v>
      </c>
    </row>
    <row r="10" spans="1:6" ht="22.5" customHeight="1" x14ac:dyDescent="0.35">
      <c r="A10" s="66" t="s">
        <v>21</v>
      </c>
      <c r="B10" s="66"/>
      <c r="C10" s="66"/>
      <c r="D10" s="66"/>
      <c r="E10" s="66"/>
      <c r="F10" s="66"/>
    </row>
    <row r="11" spans="1:6" x14ac:dyDescent="0.35">
      <c r="A11" s="67" t="s">
        <v>20</v>
      </c>
      <c r="B11" s="67"/>
      <c r="C11" s="67"/>
      <c r="D11" s="67"/>
      <c r="E11" s="67"/>
      <c r="F11" s="67"/>
    </row>
  </sheetData>
  <mergeCells count="3">
    <mergeCell ref="A1:B1"/>
    <mergeCell ref="A10:F10"/>
    <mergeCell ref="A11:F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EAC0-5D75-4651-86D5-09F54907E20D}">
  <dimension ref="A1:J18"/>
  <sheetViews>
    <sheetView showGridLines="0" workbookViewId="0">
      <selection activeCell="C15" sqref="C15"/>
    </sheetView>
  </sheetViews>
  <sheetFormatPr baseColWidth="10" defaultRowHeight="14.5" x14ac:dyDescent="0.35"/>
  <cols>
    <col min="1" max="1" width="27.26953125" customWidth="1"/>
    <col min="2" max="2" width="18.81640625" customWidth="1"/>
    <col min="3" max="3" width="16.81640625" customWidth="1"/>
    <col min="4" max="4" width="14.7265625" customWidth="1"/>
    <col min="5" max="5" width="13.1796875" customWidth="1"/>
    <col min="6" max="6" width="24.7265625" customWidth="1"/>
    <col min="8" max="8" width="12.54296875" bestFit="1" customWidth="1"/>
    <col min="9" max="9" width="21.7265625" customWidth="1"/>
    <col min="11" max="11" width="16.81640625" customWidth="1"/>
  </cols>
  <sheetData>
    <row r="1" spans="1:10" ht="15.5" x14ac:dyDescent="0.35">
      <c r="A1" s="68" t="s">
        <v>38</v>
      </c>
      <c r="B1" s="68"/>
      <c r="C1" s="68"/>
      <c r="D1" s="68"/>
      <c r="E1" s="68"/>
      <c r="F1" s="68"/>
    </row>
    <row r="2" spans="1:10" s="33" customFormat="1" x14ac:dyDescent="0.35"/>
    <row r="3" spans="1:10" ht="27.75" customHeight="1" x14ac:dyDescent="0.35">
      <c r="A3" s="19" t="s">
        <v>10</v>
      </c>
      <c r="B3" s="19">
        <v>2022</v>
      </c>
      <c r="C3" s="19">
        <f>B3+1</f>
        <v>2023</v>
      </c>
      <c r="D3" s="19" t="s">
        <v>34</v>
      </c>
      <c r="E3" s="20" t="s">
        <v>1</v>
      </c>
      <c r="F3" s="40" t="s">
        <v>35</v>
      </c>
    </row>
    <row r="4" spans="1:10" ht="23.15" customHeight="1" x14ac:dyDescent="0.35">
      <c r="A4" s="21" t="s">
        <v>11</v>
      </c>
      <c r="B4" s="44">
        <v>4081.1104562399992</v>
      </c>
      <c r="C4" s="47">
        <v>4264.7078248100006</v>
      </c>
      <c r="D4" s="44">
        <f t="shared" ref="D4:D8" si="0">C4-B4</f>
        <v>183.59736857000144</v>
      </c>
      <c r="E4" s="37">
        <f t="shared" ref="E4:E9" si="1">C4/B4-1</f>
        <v>4.4987110870592151E-2</v>
      </c>
      <c r="F4" s="41">
        <v>4595688</v>
      </c>
      <c r="H4" s="22"/>
    </row>
    <row r="5" spans="1:10" ht="23.15" customHeight="1" x14ac:dyDescent="0.35">
      <c r="A5" s="21" t="s">
        <v>12</v>
      </c>
      <c r="B5" s="45">
        <v>2697.44700005</v>
      </c>
      <c r="C5" s="46">
        <v>2884.3656714500003</v>
      </c>
      <c r="D5" s="45">
        <f t="shared" si="0"/>
        <v>186.91867140000022</v>
      </c>
      <c r="E5" s="38">
        <f t="shared" si="1"/>
        <v>6.929465950453717E-2</v>
      </c>
      <c r="F5" s="42">
        <v>4153043</v>
      </c>
      <c r="H5" s="22"/>
    </row>
    <row r="6" spans="1:10" ht="23.15" customHeight="1" x14ac:dyDescent="0.35">
      <c r="A6" s="21" t="s">
        <v>13</v>
      </c>
      <c r="B6" s="44">
        <v>830.29271225000014</v>
      </c>
      <c r="C6" s="47">
        <v>851.02550596999981</v>
      </c>
      <c r="D6" s="44">
        <f t="shared" si="0"/>
        <v>20.732793719999677</v>
      </c>
      <c r="E6" s="37">
        <f t="shared" si="1"/>
        <v>2.4970463324694325E-2</v>
      </c>
      <c r="F6" s="41">
        <v>2272799</v>
      </c>
      <c r="H6" s="22"/>
    </row>
    <row r="7" spans="1:10" ht="45.75" customHeight="1" x14ac:dyDescent="0.35">
      <c r="A7" s="23" t="s">
        <v>14</v>
      </c>
      <c r="B7" s="45">
        <v>269.28191473999999</v>
      </c>
      <c r="C7" s="46">
        <v>284.47137756000001</v>
      </c>
      <c r="D7" s="45">
        <f t="shared" si="0"/>
        <v>15.189462820000017</v>
      </c>
      <c r="E7" s="38">
        <f t="shared" si="1"/>
        <v>5.6407289121758852E-2</v>
      </c>
      <c r="F7" s="42">
        <f>F4+F5</f>
        <v>8748731</v>
      </c>
      <c r="H7" s="22"/>
      <c r="I7" s="24"/>
    </row>
    <row r="8" spans="1:10" ht="23.15" customHeight="1" x14ac:dyDescent="0.35">
      <c r="A8" s="21" t="s">
        <v>15</v>
      </c>
      <c r="B8" s="44">
        <v>558.42346726999995</v>
      </c>
      <c r="C8" s="47">
        <v>586.45132837999995</v>
      </c>
      <c r="D8" s="44">
        <f t="shared" si="0"/>
        <v>28.027861110000003</v>
      </c>
      <c r="E8" s="37">
        <f t="shared" si="1"/>
        <v>5.019105168882243E-2</v>
      </c>
      <c r="F8" s="41">
        <f>SUM(F4:F6)</f>
        <v>11021530</v>
      </c>
      <c r="H8" s="22"/>
    </row>
    <row r="9" spans="1:10" ht="23.15" customHeight="1" x14ac:dyDescent="0.35">
      <c r="A9" s="25" t="s">
        <v>16</v>
      </c>
      <c r="B9" s="46">
        <v>8436.5555505499997</v>
      </c>
      <c r="C9" s="46">
        <v>8871.0217081700011</v>
      </c>
      <c r="D9" s="46">
        <f>C9-B9</f>
        <v>434.46615762000147</v>
      </c>
      <c r="E9" s="39">
        <f t="shared" si="1"/>
        <v>5.1498049768863075E-2</v>
      </c>
    </row>
    <row r="10" spans="1:10" ht="15" customHeight="1" x14ac:dyDescent="0.35">
      <c r="A10" s="62" t="s">
        <v>19</v>
      </c>
      <c r="B10" s="62"/>
      <c r="C10" s="62"/>
      <c r="D10" s="62"/>
      <c r="E10" s="62"/>
      <c r="F10" s="62"/>
    </row>
    <row r="11" spans="1:10" ht="15" customHeight="1" x14ac:dyDescent="0.35">
      <c r="A11" s="62" t="s">
        <v>20</v>
      </c>
      <c r="B11" s="62"/>
      <c r="C11" s="62"/>
      <c r="D11" s="62"/>
      <c r="E11" s="62"/>
      <c r="F11" s="62"/>
      <c r="G11" s="22"/>
    </row>
    <row r="12" spans="1:10" ht="12" customHeight="1" x14ac:dyDescent="0.35">
      <c r="A12" s="26"/>
      <c r="B12" s="26"/>
      <c r="C12" s="26"/>
      <c r="D12" s="26"/>
      <c r="E12" s="26"/>
      <c r="F12" s="27"/>
    </row>
    <row r="13" spans="1:10" ht="12" customHeight="1" x14ac:dyDescent="0.35"/>
    <row r="14" spans="1:10" ht="29.25" customHeight="1" x14ac:dyDescent="0.35">
      <c r="A14" s="19"/>
      <c r="B14" s="19">
        <f>B3</f>
        <v>2022</v>
      </c>
      <c r="C14" s="19">
        <f>C3</f>
        <v>2023</v>
      </c>
      <c r="D14" s="19" t="str">
        <f>D3</f>
        <v>Évolution 
2023/2022</v>
      </c>
      <c r="E14" s="20" t="str">
        <f>E3</f>
        <v>Évolution en %</v>
      </c>
      <c r="F14" s="28"/>
    </row>
    <row r="15" spans="1:10" ht="25" customHeight="1" x14ac:dyDescent="0.35">
      <c r="A15" s="29" t="s">
        <v>17</v>
      </c>
      <c r="B15" s="36">
        <v>58.495911729999996</v>
      </c>
      <c r="C15" s="36">
        <v>61.902249429999991</v>
      </c>
      <c r="D15" s="36">
        <f>C15-B15</f>
        <v>3.4063376999999946</v>
      </c>
      <c r="E15" s="37">
        <f>C15/B15-1</f>
        <v>5.8232064417127916E-2</v>
      </c>
      <c r="F15" s="27"/>
      <c r="I15" s="30"/>
      <c r="J15" s="31"/>
    </row>
    <row r="16" spans="1:10" x14ac:dyDescent="0.35">
      <c r="A16" s="35" t="s">
        <v>21</v>
      </c>
      <c r="B16" s="34"/>
      <c r="C16" s="34"/>
      <c r="D16" s="34"/>
      <c r="E16" s="34"/>
      <c r="I16" s="32"/>
      <c r="J16" s="31"/>
    </row>
    <row r="17" spans="1:5" ht="22.9" customHeight="1" x14ac:dyDescent="0.35">
      <c r="A17" s="58" t="s">
        <v>26</v>
      </c>
      <c r="B17" s="58"/>
      <c r="C17" s="58"/>
      <c r="D17" s="58"/>
      <c r="E17" s="58"/>
    </row>
    <row r="18" spans="1:5" ht="29.25" customHeight="1" x14ac:dyDescent="0.35">
      <c r="A18" s="58" t="s">
        <v>25</v>
      </c>
      <c r="B18" s="58"/>
      <c r="C18" s="58"/>
      <c r="D18" s="58"/>
      <c r="E18" s="58"/>
    </row>
  </sheetData>
  <mergeCells count="5">
    <mergeCell ref="A1:F1"/>
    <mergeCell ref="A10:F10"/>
    <mergeCell ref="A11:F11"/>
    <mergeCell ref="A17:E17"/>
    <mergeCell ref="A18:E18"/>
  </mergeCells>
  <pageMargins left="0.7" right="0.7" top="0.75" bottom="0.75" header="0.3" footer="0.3"/>
  <pageSetup paperSize="9"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c8ed0d54-54d7-4498-9042-bf1d68447b7b}" enabled="1" method="Privileged" siteId="{7512341a-42c3-44bb-beee-e013048f124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CSG </vt:lpstr>
      <vt:lpstr>Précomptes en Mds</vt:lpstr>
      <vt:lpstr>Précomptes N et N-1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Z013107</dc:creator>
  <cp:lastModifiedBy>ARABI Samya</cp:lastModifiedBy>
  <dcterms:created xsi:type="dcterms:W3CDTF">2022-11-16T13:01:53Z</dcterms:created>
  <dcterms:modified xsi:type="dcterms:W3CDTF">2024-04-02T12:29:21Z</dcterms:modified>
</cp:coreProperties>
</file>