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Séries\Stock\"/>
    </mc:Choice>
  </mc:AlternateContent>
  <xr:revisionPtr revIDLastSave="0" documentId="13_ncr:1_{F7C88350-B016-4A53-9150-4C3BA8C83EF6}" xr6:coauthVersionLast="47" xr6:coauthVersionMax="47" xr10:uidLastSave="{00000000-0000-0000-0000-000000000000}"/>
  <bookViews>
    <workbookView xWindow="20370" yWindow="-1995" windowWidth="29040" windowHeight="15840" xr2:uid="{88937222-4468-4A3C-98DB-35BDECE15E12}"/>
  </bookViews>
  <sheets>
    <sheet name="Evol1977" sheetId="1" r:id="rId1"/>
    <sheet name="ME10%" sheetId="3" r:id="rId2"/>
    <sheet name="MTP-MC" sheetId="4" r:id="rId3"/>
    <sheet name="L814-MV-ASI" sheetId="5" r:id="rId4"/>
    <sheet name="Evol montants1986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6" i="4" l="1"/>
  <c r="F56" i="4"/>
  <c r="E56" i="4"/>
  <c r="H13" i="4"/>
  <c r="F13" i="4"/>
  <c r="E13" i="4"/>
  <c r="K61" i="1" l="1"/>
  <c r="L61" i="1" l="1"/>
  <c r="E56" i="5"/>
  <c r="D56" i="5"/>
  <c r="G56" i="5" s="1"/>
  <c r="G61" i="1"/>
  <c r="J56" i="5"/>
  <c r="L56" i="5" s="1"/>
  <c r="B56" i="5"/>
  <c r="C56" i="5"/>
  <c r="K56" i="5"/>
  <c r="B56" i="4"/>
  <c r="D75" i="3"/>
  <c r="A50" i="2"/>
  <c r="I56" i="5" l="1"/>
  <c r="M56" i="5"/>
  <c r="H56" i="5"/>
  <c r="B55" i="5"/>
  <c r="B54" i="5"/>
  <c r="B53" i="5"/>
  <c r="B51" i="5"/>
  <c r="B50" i="5"/>
  <c r="B49" i="5"/>
  <c r="B48" i="5"/>
  <c r="G48" i="5" s="1"/>
  <c r="B47" i="5"/>
  <c r="G47" i="5" s="1"/>
  <c r="B46" i="5"/>
  <c r="B45" i="5"/>
  <c r="B44" i="5"/>
  <c r="G44" i="5" s="1"/>
  <c r="B43" i="5"/>
  <c r="G43" i="5" s="1"/>
  <c r="B42" i="5"/>
  <c r="B41" i="5"/>
  <c r="B40" i="5"/>
  <c r="L40" i="5" s="1"/>
  <c r="B39" i="5"/>
  <c r="G39" i="5" s="1"/>
  <c r="B38" i="5"/>
  <c r="B37" i="5"/>
  <c r="B36" i="5"/>
  <c r="G36" i="5" s="1"/>
  <c r="B35" i="5"/>
  <c r="G35" i="5" s="1"/>
  <c r="B34" i="5"/>
  <c r="B33" i="5"/>
  <c r="B32" i="5"/>
  <c r="B31" i="5"/>
  <c r="G31" i="5" s="1"/>
  <c r="B30" i="5"/>
  <c r="B29" i="5"/>
  <c r="B28" i="5"/>
  <c r="G28" i="5" s="1"/>
  <c r="B27" i="5"/>
  <c r="G27" i="5" s="1"/>
  <c r="B26" i="5"/>
  <c r="B25" i="5"/>
  <c r="B24" i="5"/>
  <c r="L24" i="5" s="1"/>
  <c r="B23" i="5"/>
  <c r="G23" i="5" s="1"/>
  <c r="B22" i="5"/>
  <c r="B21" i="5"/>
  <c r="B20" i="5"/>
  <c r="G20" i="5" s="1"/>
  <c r="B19" i="5"/>
  <c r="G19" i="5" s="1"/>
  <c r="B18" i="5"/>
  <c r="B17" i="5"/>
  <c r="B16" i="5"/>
  <c r="L16" i="5" s="1"/>
  <c r="B15" i="5"/>
  <c r="G15" i="5" s="1"/>
  <c r="B14" i="5"/>
  <c r="G45" i="5"/>
  <c r="G49" i="5"/>
  <c r="B13" i="5"/>
  <c r="L13" i="5" s="1"/>
  <c r="B55" i="4"/>
  <c r="B54" i="4"/>
  <c r="B53" i="4"/>
  <c r="E53" i="4" s="1"/>
  <c r="B51" i="4"/>
  <c r="H51" i="4" s="1"/>
  <c r="B50" i="4"/>
  <c r="E50" i="4" s="1"/>
  <c r="B49" i="4"/>
  <c r="B48" i="4"/>
  <c r="E48" i="4" s="1"/>
  <c r="B47" i="4"/>
  <c r="E47" i="4" s="1"/>
  <c r="B46" i="4"/>
  <c r="H46" i="4" s="1"/>
  <c r="B45" i="4"/>
  <c r="E45" i="4" s="1"/>
  <c r="B44" i="4"/>
  <c r="E44" i="4" s="1"/>
  <c r="B43" i="4"/>
  <c r="H43" i="4" s="1"/>
  <c r="B42" i="4"/>
  <c r="H42" i="4" s="1"/>
  <c r="B41" i="4"/>
  <c r="B40" i="4"/>
  <c r="E40" i="4" s="1"/>
  <c r="B39" i="4"/>
  <c r="H39" i="4" s="1"/>
  <c r="B38" i="4"/>
  <c r="E38" i="4" s="1"/>
  <c r="B37" i="4"/>
  <c r="H37" i="4" s="1"/>
  <c r="B36" i="4"/>
  <c r="E36" i="4" s="1"/>
  <c r="B35" i="4"/>
  <c r="E35" i="4" s="1"/>
  <c r="B34" i="4"/>
  <c r="H34" i="4" s="1"/>
  <c r="B33" i="4"/>
  <c r="E33" i="4" s="1"/>
  <c r="B32" i="4"/>
  <c r="E32" i="4" s="1"/>
  <c r="B31" i="4"/>
  <c r="E31" i="4" s="1"/>
  <c r="B30" i="4"/>
  <c r="H30" i="4" s="1"/>
  <c r="B29" i="4"/>
  <c r="B28" i="4"/>
  <c r="E28" i="4" s="1"/>
  <c r="B27" i="4"/>
  <c r="H27" i="4" s="1"/>
  <c r="B26" i="4"/>
  <c r="E26" i="4" s="1"/>
  <c r="B25" i="4"/>
  <c r="B24" i="4"/>
  <c r="E24" i="4" s="1"/>
  <c r="B23" i="4"/>
  <c r="H23" i="4" s="1"/>
  <c r="B22" i="4"/>
  <c r="H22" i="4" s="1"/>
  <c r="B21" i="4"/>
  <c r="E21" i="4" s="1"/>
  <c r="B20" i="4"/>
  <c r="E20" i="4" s="1"/>
  <c r="B19" i="4"/>
  <c r="E19" i="4" s="1"/>
  <c r="B18" i="4"/>
  <c r="H18" i="4" s="1"/>
  <c r="B17" i="4"/>
  <c r="B16" i="4"/>
  <c r="E16" i="4" s="1"/>
  <c r="B15" i="4"/>
  <c r="E15" i="4" s="1"/>
  <c r="B14" i="4"/>
  <c r="E14" i="4" s="1"/>
  <c r="B13" i="4"/>
  <c r="E54" i="5"/>
  <c r="J55" i="5"/>
  <c r="E55" i="5"/>
  <c r="D55" i="5"/>
  <c r="H55" i="5" s="1"/>
  <c r="C55" i="5"/>
  <c r="M54" i="5"/>
  <c r="K54" i="5"/>
  <c r="J54" i="5"/>
  <c r="I54" i="5"/>
  <c r="C54" i="5"/>
  <c r="M53" i="5"/>
  <c r="J53" i="5"/>
  <c r="I53" i="5"/>
  <c r="C53" i="5"/>
  <c r="K51" i="5"/>
  <c r="E51" i="5"/>
  <c r="D51" i="5"/>
  <c r="H51" i="5" s="1"/>
  <c r="C51" i="5"/>
  <c r="M50" i="5"/>
  <c r="L50" i="5"/>
  <c r="I50" i="5"/>
  <c r="H50" i="5"/>
  <c r="G50" i="5"/>
  <c r="M49" i="5"/>
  <c r="I49" i="5"/>
  <c r="H49" i="5"/>
  <c r="M48" i="5"/>
  <c r="I48" i="5"/>
  <c r="H48" i="5"/>
  <c r="A48" i="5"/>
  <c r="A49" i="5" s="1"/>
  <c r="A50" i="5" s="1"/>
  <c r="M47" i="5"/>
  <c r="I47" i="5"/>
  <c r="H47" i="5"/>
  <c r="M46" i="5"/>
  <c r="L46" i="5"/>
  <c r="I46" i="5"/>
  <c r="H46" i="5"/>
  <c r="G46" i="5"/>
  <c r="M45" i="5"/>
  <c r="L45" i="5"/>
  <c r="I45" i="5"/>
  <c r="H45" i="5"/>
  <c r="M44" i="5"/>
  <c r="I44" i="5"/>
  <c r="H44" i="5"/>
  <c r="M43" i="5"/>
  <c r="I43" i="5"/>
  <c r="H43" i="5"/>
  <c r="M42" i="5"/>
  <c r="L42" i="5"/>
  <c r="I42" i="5"/>
  <c r="H42" i="5"/>
  <c r="G42" i="5"/>
  <c r="M41" i="5"/>
  <c r="I41" i="5"/>
  <c r="H41" i="5"/>
  <c r="M40" i="5"/>
  <c r="I40" i="5"/>
  <c r="H40" i="5"/>
  <c r="M39" i="5"/>
  <c r="I39" i="5"/>
  <c r="H39" i="5"/>
  <c r="M38" i="5"/>
  <c r="L38" i="5"/>
  <c r="I38" i="5"/>
  <c r="H38" i="5"/>
  <c r="G38" i="5"/>
  <c r="M37" i="5"/>
  <c r="I37" i="5"/>
  <c r="H37" i="5"/>
  <c r="M36" i="5"/>
  <c r="I36" i="5"/>
  <c r="H36" i="5"/>
  <c r="M35" i="5"/>
  <c r="I35" i="5"/>
  <c r="H35" i="5"/>
  <c r="M34" i="5"/>
  <c r="L34" i="5"/>
  <c r="I34" i="5"/>
  <c r="H34" i="5"/>
  <c r="G34" i="5"/>
  <c r="M33" i="5"/>
  <c r="I33" i="5"/>
  <c r="H33" i="5"/>
  <c r="M32" i="5"/>
  <c r="L32" i="5"/>
  <c r="I32" i="5"/>
  <c r="H32" i="5"/>
  <c r="M31" i="5"/>
  <c r="L31" i="5"/>
  <c r="I31" i="5"/>
  <c r="H31" i="5"/>
  <c r="M30" i="5"/>
  <c r="L30" i="5"/>
  <c r="I30" i="5"/>
  <c r="H30" i="5"/>
  <c r="G30" i="5"/>
  <c r="M29" i="5"/>
  <c r="I29" i="5"/>
  <c r="H29" i="5"/>
  <c r="M28" i="5"/>
  <c r="I28" i="5"/>
  <c r="H28" i="5"/>
  <c r="M27" i="5"/>
  <c r="I27" i="5"/>
  <c r="H27" i="5"/>
  <c r="M26" i="5"/>
  <c r="L26" i="5"/>
  <c r="I26" i="5"/>
  <c r="H26" i="5"/>
  <c r="G26" i="5"/>
  <c r="M25" i="5"/>
  <c r="I25" i="5"/>
  <c r="H25" i="5"/>
  <c r="M24" i="5"/>
  <c r="I24" i="5"/>
  <c r="H24" i="5"/>
  <c r="M23" i="5"/>
  <c r="I23" i="5"/>
  <c r="H23" i="5"/>
  <c r="M22" i="5"/>
  <c r="L22" i="5"/>
  <c r="I22" i="5"/>
  <c r="H22" i="5"/>
  <c r="G22" i="5"/>
  <c r="M21" i="5"/>
  <c r="I21" i="5"/>
  <c r="H21" i="5"/>
  <c r="M20" i="5"/>
  <c r="I20" i="5"/>
  <c r="H20" i="5"/>
  <c r="M19" i="5"/>
  <c r="I19" i="5"/>
  <c r="H19" i="5"/>
  <c r="M18" i="5"/>
  <c r="L18" i="5"/>
  <c r="I18" i="5"/>
  <c r="H18" i="5"/>
  <c r="G18" i="5"/>
  <c r="M17" i="5"/>
  <c r="I17" i="5"/>
  <c r="H17" i="5"/>
  <c r="M16" i="5"/>
  <c r="I16" i="5"/>
  <c r="H16" i="5"/>
  <c r="M15" i="5"/>
  <c r="L15" i="5"/>
  <c r="I15" i="5"/>
  <c r="H15" i="5"/>
  <c r="M14" i="5"/>
  <c r="L14" i="5"/>
  <c r="I14" i="5"/>
  <c r="H14" i="5"/>
  <c r="G14" i="5"/>
  <c r="M13" i="5"/>
  <c r="I13" i="5"/>
  <c r="H13" i="5"/>
  <c r="F55" i="4"/>
  <c r="H55" i="4"/>
  <c r="E54" i="4"/>
  <c r="F51" i="4"/>
  <c r="F50" i="4"/>
  <c r="A50" i="4"/>
  <c r="H49" i="4"/>
  <c r="F49" i="4"/>
  <c r="E49" i="4"/>
  <c r="H48" i="4"/>
  <c r="F48" i="4"/>
  <c r="F47" i="4"/>
  <c r="F46" i="4"/>
  <c r="H45" i="4"/>
  <c r="F45" i="4"/>
  <c r="H44" i="4"/>
  <c r="F44" i="4"/>
  <c r="F43" i="4"/>
  <c r="F42" i="4"/>
  <c r="H41" i="4"/>
  <c r="F41" i="4"/>
  <c r="E41" i="4"/>
  <c r="H40" i="4"/>
  <c r="F40" i="4"/>
  <c r="F39" i="4"/>
  <c r="F38" i="4"/>
  <c r="F37" i="4"/>
  <c r="E37" i="4"/>
  <c r="H36" i="4"/>
  <c r="F36" i="4"/>
  <c r="H35" i="4"/>
  <c r="F35" i="4"/>
  <c r="F34" i="4"/>
  <c r="H33" i="4"/>
  <c r="F33" i="4"/>
  <c r="H32" i="4"/>
  <c r="F32" i="4"/>
  <c r="F31" i="4"/>
  <c r="F30" i="4"/>
  <c r="H29" i="4"/>
  <c r="F29" i="4"/>
  <c r="E29" i="4"/>
  <c r="H28" i="4"/>
  <c r="F28" i="4"/>
  <c r="F27" i="4"/>
  <c r="E27" i="4"/>
  <c r="F26" i="4"/>
  <c r="H25" i="4"/>
  <c r="F25" i="4"/>
  <c r="E25" i="4"/>
  <c r="H24" i="4"/>
  <c r="F24" i="4"/>
  <c r="F23" i="4"/>
  <c r="F22" i="4"/>
  <c r="H21" i="4"/>
  <c r="F21" i="4"/>
  <c r="H20" i="4"/>
  <c r="F20" i="4"/>
  <c r="F19" i="4"/>
  <c r="F18" i="4"/>
  <c r="H17" i="4"/>
  <c r="F17" i="4"/>
  <c r="E17" i="4"/>
  <c r="H16" i="4"/>
  <c r="F16" i="4"/>
  <c r="F15" i="4"/>
  <c r="F14" i="4"/>
  <c r="D74" i="3"/>
  <c r="D73" i="3"/>
  <c r="D72" i="3"/>
  <c r="D70" i="3"/>
  <c r="D69" i="3"/>
  <c r="A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A47" i="2"/>
  <c r="K55" i="5"/>
  <c r="D54" i="5"/>
  <c r="H54" i="5" s="1"/>
  <c r="E53" i="5"/>
  <c r="K53" i="5"/>
  <c r="A55" i="1"/>
  <c r="H26" i="4" l="1"/>
  <c r="E30" i="4"/>
  <c r="E18" i="4"/>
  <c r="E42" i="4"/>
  <c r="H14" i="4"/>
  <c r="E34" i="4"/>
  <c r="H38" i="4"/>
  <c r="E22" i="4"/>
  <c r="E46" i="4"/>
  <c r="H50" i="4"/>
  <c r="H19" i="4"/>
  <c r="E43" i="4"/>
  <c r="G13" i="5"/>
  <c r="L27" i="5"/>
  <c r="L23" i="5"/>
  <c r="L19" i="5"/>
  <c r="E23" i="4"/>
  <c r="H31" i="4"/>
  <c r="H47" i="4"/>
  <c r="L35" i="5"/>
  <c r="L39" i="5"/>
  <c r="L43" i="5"/>
  <c r="E39" i="4"/>
  <c r="L47" i="5"/>
  <c r="H15" i="4"/>
  <c r="D53" i="5"/>
  <c r="G53" i="5" s="1"/>
  <c r="J51" i="5"/>
  <c r="L51" i="5" s="1"/>
  <c r="I51" i="5"/>
  <c r="G16" i="5"/>
  <c r="G24" i="5"/>
  <c r="G32" i="5"/>
  <c r="G40" i="5"/>
  <c r="L20" i="5"/>
  <c r="L28" i="5"/>
  <c r="L36" i="5"/>
  <c r="L44" i="5"/>
  <c r="L48" i="5"/>
  <c r="L49" i="5"/>
  <c r="L17" i="5"/>
  <c r="L21" i="5"/>
  <c r="L25" i="5"/>
  <c r="L29" i="5"/>
  <c r="L33" i="5"/>
  <c r="L37" i="5"/>
  <c r="L41" i="5"/>
  <c r="G17" i="5"/>
  <c r="G21" i="5"/>
  <c r="G25" i="5"/>
  <c r="G29" i="5"/>
  <c r="G33" i="5"/>
  <c r="G37" i="5"/>
  <c r="G41" i="5"/>
  <c r="L53" i="5"/>
  <c r="G55" i="5"/>
  <c r="I55" i="5"/>
  <c r="L55" i="5"/>
  <c r="G51" i="5"/>
  <c r="L54" i="5"/>
  <c r="M51" i="5"/>
  <c r="M55" i="5"/>
  <c r="G54" i="5"/>
  <c r="E51" i="4"/>
  <c r="E55" i="4"/>
  <c r="H53" i="5" l="1"/>
</calcChain>
</file>

<file path=xl/sharedStrings.xml><?xml version="1.0" encoding="utf-8"?>
<sst xmlns="http://schemas.openxmlformats.org/spreadsheetml/2006/main" count="175" uniqueCount="92">
  <si>
    <t>ÉVOLUTION DEPUIS 1977 DU NOMBRE DE RETRAITÉS BÉNÉFICIAIRES
D'UN AVANTAGE  COMPLÉMENTAIRE ET/OU D'UN COMPLÉMENT DE PENSION  AU 31 DÉCEMBRE</t>
  </si>
  <si>
    <t>Années</t>
  </si>
  <si>
    <t>Avantages complémentaires</t>
  </si>
  <si>
    <t>Compléments de pension</t>
  </si>
  <si>
    <r>
      <t>Rentes
ROP</t>
    </r>
    <r>
      <rPr>
        <b/>
        <vertAlign val="superscript"/>
        <sz val="8"/>
        <color rgb="FF000000"/>
        <rFont val="Arial"/>
        <family val="2"/>
      </rPr>
      <t>(1)</t>
    </r>
  </si>
  <si>
    <r>
      <t>Rentes
des assurances sociales</t>
    </r>
    <r>
      <rPr>
        <b/>
        <vertAlign val="superscript"/>
        <sz val="8"/>
        <color rgb="FF000000"/>
        <rFont val="Arial"/>
        <family val="2"/>
      </rPr>
      <t>(1)</t>
    </r>
  </si>
  <si>
    <t>Majorations
forfaitaires
pour enfants à charge
(sur droits de
reversion)</t>
  </si>
  <si>
    <t>Allocations L. 815-2/3, Aspa ou Asi</t>
  </si>
  <si>
    <t>Majorations prévues à l'article L. 814-2</t>
  </si>
  <si>
    <t>Allocations servies</t>
  </si>
  <si>
    <t>Majorations servies</t>
  </si>
  <si>
    <t>à titre</t>
  </si>
  <si>
    <t>Total
des
allocations</t>
  </si>
  <si>
    <t>Total des
majo-
rations</t>
  </si>
  <si>
    <t>personnel</t>
  </si>
  <si>
    <t>de conjoint</t>
  </si>
  <si>
    <t>-</t>
  </si>
  <si>
    <r>
      <t>1996</t>
    </r>
    <r>
      <rPr>
        <vertAlign val="superscript"/>
        <sz val="8"/>
        <rFont val="Arial"/>
        <family val="2"/>
      </rPr>
      <t>(3)</t>
    </r>
  </si>
  <si>
    <r>
      <t>2019</t>
    </r>
    <r>
      <rPr>
        <vertAlign val="superscript"/>
        <sz val="8"/>
        <color theme="1"/>
        <rFont val="Arial"/>
        <family val="2"/>
      </rPr>
      <t>(4)</t>
    </r>
  </si>
  <si>
    <t xml:space="preserve">(1) ROP : Retraites ouvrières et paysannes, régime applicable depuis le 03/07/1911 est resté en vigueur jusqu'au 01/07/1930 - 
Rente des assurances sociales : rente calculée à partir des cotisations reportées au compte individuel pour la période du 01/07/1930 au 31/12/1940. Elle est égale à 10 % des cotisations d'assurance vieillesse inscrites au compte de l'assuré avant le 01/01/1941. </t>
  </si>
  <si>
    <t xml:space="preserve">(2) Lorsque la même prestation est assortie de deux allocations (à titre personnel et au titre du conjoint) l'allocataire n'est compté qu'une fois. </t>
  </si>
  <si>
    <t>(3) Rupture de série en 1996 suite à l'intégration des départements d'outre-mer.</t>
  </si>
  <si>
    <t>(4) 2019 : rupture de série suite à l’intégration du régime des travailleurs indépendants au régime général</t>
  </si>
  <si>
    <t>Champ : Retraités du régime général (hors outils de gestion de la Sécurité sociale pour les indépendants jusqu'à fin 2018)</t>
  </si>
  <si>
    <t>Source : SNSP  et SNSP TSTI ( Système National Statistiques Prestataires Travailleurs Salariés et Travailleurs Indépendants)</t>
  </si>
  <si>
    <t>ÉVOLUTION DEPUIS 1986 DU MONTANT MENSUEL MOYEN 
DES AVANTAGES  COMPLÉMENTAIRES ET DES COMPLÉMENTS DE PENSION AU 31 DÉCEMBRE</t>
  </si>
  <si>
    <t>Années
(1)</t>
  </si>
  <si>
    <t>Majorations</t>
  </si>
  <si>
    <t>Allocations L. 815-2/3
Aspa ou Asi</t>
  </si>
  <si>
    <t>Majorations
article L. 814-2</t>
  </si>
  <si>
    <t>pour enfant de 10 %</t>
  </si>
  <si>
    <t>pour conjoints à charge</t>
  </si>
  <si>
    <t>pour tierce personne</t>
  </si>
  <si>
    <t>âgé de
moins de
65 ans</t>
  </si>
  <si>
    <t>âgé de
65 ans et +
ou inapte
entre
60 et 64 ans</t>
  </si>
  <si>
    <t>Total</t>
  </si>
  <si>
    <t>Ensemble des</t>
  </si>
  <si>
    <t>prestations</t>
  </si>
  <si>
    <t>allocations</t>
  </si>
  <si>
    <t>ND</t>
  </si>
  <si>
    <t xml:space="preserve">(1) Renseignements obtenus jusqu'en 2003 à partir de l'échantillon au 1/90 du fichier stock au 31 décembre. </t>
  </si>
  <si>
    <t>(2) Montant calculé en ajoutant à la majoration de 10 % de la retraite de base, le onzième du droit dérivé cumulé avec un droit direct au régime général quand il existe.</t>
  </si>
  <si>
    <t xml:space="preserve">(3) Lorsque la même prestation est assortie de deux allocations (à titre personnel et au titre du conjoint) l'allocataire n'est compté qu'une fois. </t>
  </si>
  <si>
    <t>ÉVOLUTION DEPUIS 1960 DU NOMBRE DE RETRAITÉS BÉNÉFICIAIRES
 D'UNE MAJORATION POUR ENFANTS DE 10 %</t>
  </si>
  <si>
    <t>Au 31 décembre</t>
  </si>
  <si>
    <t>Total
des
retraités</t>
  </si>
  <si>
    <t>Majorations pour enfants de 10 %</t>
  </si>
  <si>
    <t>Titulaires d'une
majoration
pour enfants
de 10 %</t>
  </si>
  <si>
    <t>Proportions</t>
  </si>
  <si>
    <t>B / A</t>
  </si>
  <si>
    <t>A</t>
  </si>
  <si>
    <t>B</t>
  </si>
  <si>
    <r>
      <t>1996</t>
    </r>
    <r>
      <rPr>
        <vertAlign val="superscript"/>
        <sz val="8"/>
        <color rgb="FF000000"/>
        <rFont val="Arial"/>
        <family val="2"/>
      </rPr>
      <t>(1)</t>
    </r>
  </si>
  <si>
    <r>
      <t>2019</t>
    </r>
    <r>
      <rPr>
        <vertAlign val="superscript"/>
        <sz val="8"/>
        <color rgb="FF000000"/>
        <rFont val="Arial"/>
        <family val="2"/>
      </rPr>
      <t>(2)</t>
    </r>
  </si>
  <si>
    <t>(1) Rupture de série en 1996 suite à l'intégration des départements d'outre-mer.</t>
  </si>
  <si>
    <t>(2) rupture de série suite à l’intégration du régime des travailleurs indépendants au régime général ; hors outils de gestion de la sécurité sociale pour les indépendants (SSI), le nombre de retraités en paiement au régime général était de 14 541 742. A la Suite de l’intégration des retraités travailleurs indépendants gérés par les outils de gestion SSI au régime général, on dénombre 14 710 837 retraités au 31/12/2019.</t>
  </si>
  <si>
    <t>Source : SNSP et SNSP TSTI ( Système National Statistiques Prestataires Travailleurs Salariés et Travailleurs Indépendants)</t>
  </si>
  <si>
    <t>ÉVOLUTION DEPUIS 1981 DU NOMBRE DE RETRAITÉS BÉNÉFICIAIRES D'UN AVANTAGE COMPLÉMENTAIRE
SELON LE POTENTIEL DE RETRAITÉS SUSCEPTIBLES D'EN BÉNÉFICIER
AU 31 DÉCEMBRE</t>
  </si>
  <si>
    <t>Majorations pour tierce personne</t>
  </si>
  <si>
    <t>Majorations pour conjoint à charge</t>
  </si>
  <si>
    <t>Titulaires
d'une
majoration
pour tierce
personne</t>
  </si>
  <si>
    <t>Total des titulaires
d'une
pension
Ex-invalide
et inapte
et 
assimilé</t>
  </si>
  <si>
    <t>Titulaires
d'une
majoration
pour
conjoint
à charge</t>
  </si>
  <si>
    <t>%</t>
  </si>
  <si>
    <t>D / A</t>
  </si>
  <si>
    <t>C</t>
  </si>
  <si>
    <t>D</t>
  </si>
  <si>
    <r>
      <t>2019</t>
    </r>
    <r>
      <rPr>
        <vertAlign val="superscript"/>
        <sz val="8"/>
        <color rgb="FF000000"/>
        <rFont val="Arial"/>
        <family val="2"/>
      </rPr>
      <t xml:space="preserve"> (2)</t>
    </r>
  </si>
  <si>
    <t>ÉVOLUTION DEPUIS 1981 DU NOMBRE DE RETRAITÉS BÉNÉFICIAIRES
D'UN AVANTAGE COMPLÉMENTAIRE OU D'UN COMPLÉMENT DE PENSION</t>
  </si>
  <si>
    <t>Au
 31 décembre</t>
  </si>
  <si>
    <t>Total
des 
retraités</t>
  </si>
  <si>
    <t>Titulaires de la
majoration
art.L814-2
à titre</t>
  </si>
  <si>
    <t>Total
des
titulaires
d'un droit
direct</t>
  </si>
  <si>
    <t>Titulaires d'une 
allocation du
minimum vieillesse 
à titre</t>
  </si>
  <si>
    <t>C / A</t>
  </si>
  <si>
    <t>C / E</t>
  </si>
  <si>
    <t>D / B</t>
  </si>
  <si>
    <t>F / A</t>
  </si>
  <si>
    <t>G / B</t>
  </si>
  <si>
    <t>E</t>
  </si>
  <si>
    <t>F</t>
  </si>
  <si>
    <t>G</t>
  </si>
  <si>
    <t>2004*</t>
  </si>
  <si>
    <t>2005 **</t>
  </si>
  <si>
    <t>2019 ***</t>
  </si>
  <si>
    <t>* Rupture de série en 2004 : montants hors ME 10 % - résultats exhaustifs. Avant 2004 : y compris la ME 10 % - échantillon stock au 1/90.</t>
  </si>
  <si>
    <t>** Rupture de série en 2005 suite à l'intégration des départements d'outre-mer.</t>
  </si>
  <si>
    <t>*** 2019 : rupture de série suite à l’intégration du régime des travailleurs indépendants au régime général</t>
  </si>
  <si>
    <r>
      <t xml:space="preserve">Ensemble des retraités bénéficiaires d'une 
allocation du
minimum vieillesse 
à titre personnel ou à titre de conjoint </t>
    </r>
    <r>
      <rPr>
        <b/>
        <vertAlign val="superscript"/>
        <sz val="8"/>
        <color rgb="FF000000"/>
        <rFont val="Arial"/>
        <family val="2"/>
      </rPr>
      <t>(2)</t>
    </r>
    <r>
      <rPr>
        <b/>
        <sz val="8"/>
        <color indexed="8"/>
        <rFont val="Arial"/>
        <family val="2"/>
      </rPr>
      <t xml:space="preserve">
des
allocataires</t>
    </r>
  </si>
  <si>
    <r>
      <t>Ensemble des retraités bénéficiaires d'une majoration à titre de personnel ou à titre de conjoint</t>
    </r>
    <r>
      <rPr>
        <b/>
        <vertAlign val="superscript"/>
        <sz val="8"/>
        <color rgb="FF000000"/>
        <rFont val="Arial"/>
        <family val="2"/>
      </rPr>
      <t>(2)</t>
    </r>
  </si>
  <si>
    <t>C / B</t>
  </si>
  <si>
    <t xml:space="preserve">1919 et 2020 : ND : données non disponibles dans le nouveau système d'information statistique(SNSP TSTI) en cours de création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</si>
</sst>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&quot;  &quot;"/>
    <numFmt numFmtId="165" formatCode="&quot;(&quot;General&quot;)&quot;"/>
    <numFmt numFmtId="166" formatCode="_-* #,##0\ [$€-40C]_-;\-* #,##0\ [$€-40C]_-;_-* &quot;-&quot;??\ [$€-40C]_-;_-@_-"/>
    <numFmt numFmtId="167" formatCode="General_)"/>
    <numFmt numFmtId="168" formatCode="&quot;(&quot;0&quot;)&quot;"/>
    <numFmt numFmtId="169" formatCode="#,##0&quot;              &quot;"/>
    <numFmt numFmtId="170" formatCode="0.0%"/>
    <numFmt numFmtId="171" formatCode="0.0_)"/>
    <numFmt numFmtId="172" formatCode="#,##0&quot;   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i/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vertAlign val="superscript"/>
      <sz val="8"/>
      <color rgb="FF000000"/>
      <name val="Arial"/>
      <family val="2"/>
    </font>
    <font>
      <sz val="10"/>
      <name val="Arial"/>
      <family val="2"/>
    </font>
    <font>
      <sz val="12"/>
      <color rgb="FFFF000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vertAlign val="superscript"/>
      <sz val="8"/>
      <name val="Arial"/>
      <family val="2"/>
    </font>
    <font>
      <vertAlign val="superscript"/>
      <sz val="8"/>
      <color theme="1"/>
      <name val="Arial"/>
      <family val="2"/>
    </font>
    <font>
      <i/>
      <sz val="8"/>
      <color indexed="8"/>
      <name val="Arial"/>
      <family val="2"/>
    </font>
    <font>
      <i/>
      <sz val="8"/>
      <name val="ARIAL"/>
      <family val="2"/>
    </font>
    <font>
      <sz val="10"/>
      <name val="Courier"/>
      <family val="3"/>
    </font>
    <font>
      <vertAlign val="superscript"/>
      <sz val="8"/>
      <color rgb="FF000000"/>
      <name val="Arial"/>
      <family val="2"/>
    </font>
    <font>
      <i/>
      <sz val="8"/>
      <color theme="1"/>
      <name val="Arial"/>
      <family val="2"/>
    </font>
    <font>
      <b/>
      <sz val="10"/>
      <name val="Arial"/>
      <family val="2"/>
    </font>
    <font>
      <b/>
      <i/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167" fontId="15" fillId="0" borderId="0"/>
    <xf numFmtId="167" fontId="15" fillId="0" borderId="0"/>
    <xf numFmtId="167" fontId="15" fillId="0" borderId="0"/>
    <xf numFmtId="167" fontId="15" fillId="0" borderId="0"/>
  </cellStyleXfs>
  <cellXfs count="238">
    <xf numFmtId="0" fontId="0" fillId="0" borderId="0" xfId="0"/>
    <xf numFmtId="0" fontId="14" fillId="2" borderId="0" xfId="0" applyFont="1" applyFill="1"/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8" xfId="0" applyFont="1" applyFill="1" applyBorder="1"/>
    <xf numFmtId="0" fontId="4" fillId="2" borderId="0" xfId="0" applyFont="1" applyFill="1"/>
    <xf numFmtId="0" fontId="9" fillId="2" borderId="0" xfId="0" applyFont="1" applyFill="1" applyAlignment="1">
      <alignment vertical="center"/>
    </xf>
    <xf numFmtId="3" fontId="9" fillId="2" borderId="0" xfId="0" applyNumberFormat="1" applyFont="1" applyFill="1" applyAlignment="1">
      <alignment vertical="center"/>
    </xf>
    <xf numFmtId="3" fontId="4" fillId="2" borderId="0" xfId="0" applyNumberFormat="1" applyFont="1" applyFill="1" applyAlignment="1">
      <alignment vertical="center"/>
    </xf>
    <xf numFmtId="0" fontId="4" fillId="2" borderId="2" xfId="0" applyFont="1" applyFill="1" applyBorder="1" applyAlignment="1">
      <alignment horizontal="center"/>
    </xf>
    <xf numFmtId="0" fontId="4" fillId="2" borderId="5" xfId="0" applyFont="1" applyFill="1" applyBorder="1"/>
    <xf numFmtId="0" fontId="4" fillId="2" borderId="6" xfId="0" applyFont="1" applyFill="1" applyBorder="1" applyAlignment="1">
      <alignment horizontal="center" vertical="center"/>
    </xf>
    <xf numFmtId="164" fontId="4" fillId="2" borderId="7" xfId="0" applyNumberFormat="1" applyFont="1" applyFill="1" applyBorder="1" applyAlignment="1" applyProtection="1">
      <alignment vertical="center"/>
      <protection locked="0"/>
    </xf>
    <xf numFmtId="164" fontId="4" fillId="2" borderId="7" xfId="0" applyNumberFormat="1" applyFont="1" applyFill="1" applyBorder="1" applyAlignment="1" applyProtection="1">
      <alignment horizontal="center" vertical="center"/>
      <protection locked="0"/>
    </xf>
    <xf numFmtId="164" fontId="9" fillId="2" borderId="7" xfId="0" applyNumberFormat="1" applyFont="1" applyFill="1" applyBorder="1" applyAlignment="1" applyProtection="1">
      <alignment vertical="center"/>
      <protection locked="0"/>
    </xf>
    <xf numFmtId="164" fontId="10" fillId="2" borderId="7" xfId="0" applyNumberFormat="1" applyFont="1" applyFill="1" applyBorder="1" applyAlignment="1" applyProtection="1">
      <alignment vertical="center"/>
      <protection locked="0"/>
    </xf>
    <xf numFmtId="0" fontId="9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/>
    </xf>
    <xf numFmtId="0" fontId="13" fillId="2" borderId="0" xfId="0" applyFont="1" applyFill="1"/>
    <xf numFmtId="164" fontId="4" fillId="2" borderId="0" xfId="0" applyNumberFormat="1" applyFont="1" applyFill="1"/>
    <xf numFmtId="0" fontId="4" fillId="2" borderId="0" xfId="0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4" fillId="5" borderId="6" xfId="0" applyFont="1" applyFill="1" applyBorder="1" applyAlignment="1">
      <alignment horizontal="center" vertical="center"/>
    </xf>
    <xf numFmtId="164" fontId="4" fillId="5" borderId="7" xfId="0" applyNumberFormat="1" applyFont="1" applyFill="1" applyBorder="1" applyAlignment="1" applyProtection="1">
      <alignment vertical="center"/>
      <protection locked="0"/>
    </xf>
    <xf numFmtId="164" fontId="4" fillId="5" borderId="7" xfId="0" applyNumberFormat="1" applyFont="1" applyFill="1" applyBorder="1" applyAlignment="1" applyProtection="1">
      <alignment horizontal="center" vertical="center"/>
      <protection locked="0"/>
    </xf>
    <xf numFmtId="164" fontId="9" fillId="5" borderId="7" xfId="0" applyNumberFormat="1" applyFont="1" applyFill="1" applyBorder="1" applyAlignment="1" applyProtection="1">
      <alignment vertical="center"/>
      <protection locked="0"/>
    </xf>
    <xf numFmtId="164" fontId="10" fillId="5" borderId="7" xfId="0" applyNumberFormat="1" applyFont="1" applyFill="1" applyBorder="1" applyAlignment="1" applyProtection="1">
      <alignment vertical="center"/>
      <protection locked="0"/>
    </xf>
    <xf numFmtId="0" fontId="9" fillId="5" borderId="6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166" fontId="9" fillId="2" borderId="7" xfId="0" applyNumberFormat="1" applyFont="1" applyFill="1" applyBorder="1" applyProtection="1">
      <protection locked="0"/>
    </xf>
    <xf numFmtId="165" fontId="5" fillId="4" borderId="7" xfId="0" applyNumberFormat="1" applyFont="1" applyFill="1" applyBorder="1" applyAlignment="1">
      <alignment horizontal="center" vertical="center"/>
    </xf>
    <xf numFmtId="165" fontId="5" fillId="5" borderId="7" xfId="0" applyNumberFormat="1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166" fontId="4" fillId="2" borderId="7" xfId="0" applyNumberFormat="1" applyFont="1" applyFill="1" applyBorder="1" applyProtection="1">
      <protection locked="0"/>
    </xf>
    <xf numFmtId="166" fontId="4" fillId="2" borderId="7" xfId="0" applyNumberFormat="1" applyFont="1" applyFill="1" applyBorder="1" applyAlignment="1" applyProtection="1">
      <alignment horizontal="right"/>
      <protection locked="0"/>
    </xf>
    <xf numFmtId="166" fontId="10" fillId="2" borderId="7" xfId="0" applyNumberFormat="1" applyFont="1" applyFill="1" applyBorder="1" applyProtection="1">
      <protection locked="0"/>
    </xf>
    <xf numFmtId="166" fontId="10" fillId="2" borderId="7" xfId="0" applyNumberFormat="1" applyFont="1" applyFill="1" applyBorder="1" applyAlignment="1" applyProtection="1">
      <alignment horizontal="right"/>
      <protection locked="0"/>
    </xf>
    <xf numFmtId="166" fontId="4" fillId="2" borderId="7" xfId="0" applyNumberFormat="1" applyFont="1" applyFill="1" applyBorder="1" applyAlignment="1" applyProtection="1">
      <alignment horizontal="center"/>
      <protection locked="0"/>
    </xf>
    <xf numFmtId="2" fontId="4" fillId="2" borderId="0" xfId="0" applyNumberFormat="1" applyFont="1" applyFill="1"/>
    <xf numFmtId="0" fontId="4" fillId="5" borderId="6" xfId="0" applyFont="1" applyFill="1" applyBorder="1" applyAlignment="1">
      <alignment horizontal="center"/>
    </xf>
    <xf numFmtId="166" fontId="4" fillId="5" borderId="7" xfId="0" applyNumberFormat="1" applyFont="1" applyFill="1" applyBorder="1" applyProtection="1">
      <protection locked="0"/>
    </xf>
    <xf numFmtId="166" fontId="4" fillId="5" borderId="7" xfId="0" applyNumberFormat="1" applyFont="1" applyFill="1" applyBorder="1" applyAlignment="1" applyProtection="1">
      <alignment horizontal="right"/>
      <protection locked="0"/>
    </xf>
    <xf numFmtId="166" fontId="10" fillId="5" borderId="7" xfId="0" applyNumberFormat="1" applyFont="1" applyFill="1" applyBorder="1" applyProtection="1">
      <protection locked="0"/>
    </xf>
    <xf numFmtId="166" fontId="10" fillId="5" borderId="7" xfId="0" applyNumberFormat="1" applyFont="1" applyFill="1" applyBorder="1" applyAlignment="1" applyProtection="1">
      <alignment horizontal="right"/>
      <protection locked="0"/>
    </xf>
    <xf numFmtId="166" fontId="4" fillId="5" borderId="7" xfId="0" applyNumberFormat="1" applyFont="1" applyFill="1" applyBorder="1" applyAlignment="1" applyProtection="1">
      <alignment horizontal="center"/>
      <protection locked="0"/>
    </xf>
    <xf numFmtId="166" fontId="9" fillId="5" borderId="7" xfId="0" applyNumberFormat="1" applyFont="1" applyFill="1" applyBorder="1" applyProtection="1">
      <protection locked="0"/>
    </xf>
    <xf numFmtId="0" fontId="4" fillId="5" borderId="9" xfId="0" applyFont="1" applyFill="1" applyBorder="1" applyAlignment="1">
      <alignment horizontal="center"/>
    </xf>
    <xf numFmtId="0" fontId="17" fillId="2" borderId="0" xfId="0" applyFont="1" applyFill="1" applyAlignment="1">
      <alignment vertical="top"/>
    </xf>
    <xf numFmtId="167" fontId="4" fillId="2" borderId="0" xfId="2" applyFont="1" applyFill="1" applyAlignment="1">
      <alignment vertical="center"/>
    </xf>
    <xf numFmtId="167" fontId="4" fillId="2" borderId="0" xfId="2" applyFont="1" applyFill="1"/>
    <xf numFmtId="167" fontId="4" fillId="2" borderId="6" xfId="2" applyFont="1" applyFill="1" applyBorder="1" applyProtection="1">
      <protection locked="0"/>
    </xf>
    <xf numFmtId="167" fontId="4" fillId="2" borderId="6" xfId="2" applyFont="1" applyFill="1" applyBorder="1" applyAlignment="1" applyProtection="1">
      <alignment horizontal="center"/>
      <protection locked="0"/>
    </xf>
    <xf numFmtId="167" fontId="4" fillId="2" borderId="6" xfId="2" applyFont="1" applyFill="1" applyBorder="1" applyAlignment="1" applyProtection="1">
      <alignment horizontal="center" vertical="center"/>
      <protection locked="0"/>
    </xf>
    <xf numFmtId="169" fontId="4" fillId="2" borderId="6" xfId="2" applyNumberFormat="1" applyFont="1" applyFill="1" applyBorder="1" applyAlignment="1" applyProtection="1">
      <alignment vertical="center"/>
      <protection locked="0"/>
    </xf>
    <xf numFmtId="170" fontId="4" fillId="2" borderId="6" xfId="1" applyNumberFormat="1" applyFont="1" applyFill="1" applyBorder="1" applyAlignment="1" applyProtection="1">
      <alignment horizontal="center" vertical="center"/>
      <protection locked="0"/>
    </xf>
    <xf numFmtId="169" fontId="9" fillId="2" borderId="6" xfId="2" applyNumberFormat="1" applyFont="1" applyFill="1" applyBorder="1" applyAlignment="1" applyProtection="1">
      <alignment vertical="center"/>
      <protection locked="0"/>
    </xf>
    <xf numFmtId="0" fontId="13" fillId="2" borderId="0" xfId="0" applyFont="1" applyFill="1" applyAlignment="1">
      <alignment horizontal="left" wrapText="1"/>
    </xf>
    <xf numFmtId="167" fontId="4" fillId="2" borderId="0" xfId="2" applyFont="1" applyFill="1" applyAlignment="1">
      <alignment horizontal="center"/>
    </xf>
    <xf numFmtId="168" fontId="5" fillId="3" borderId="9" xfId="2" applyNumberFormat="1" applyFont="1" applyFill="1" applyBorder="1" applyAlignment="1" applyProtection="1">
      <alignment horizontal="center"/>
      <protection locked="0"/>
    </xf>
    <xf numFmtId="167" fontId="4" fillId="4" borderId="6" xfId="2" applyFont="1" applyFill="1" applyBorder="1" applyAlignment="1" applyProtection="1">
      <alignment horizontal="left"/>
      <protection locked="0"/>
    </xf>
    <xf numFmtId="167" fontId="4" fillId="4" borderId="6" xfId="2" applyFont="1" applyFill="1" applyBorder="1" applyProtection="1">
      <protection locked="0"/>
    </xf>
    <xf numFmtId="167" fontId="5" fillId="4" borderId="6" xfId="2" applyFont="1" applyFill="1" applyBorder="1" applyAlignment="1" applyProtection="1">
      <alignment horizontal="center"/>
      <protection locked="0"/>
    </xf>
    <xf numFmtId="167" fontId="4" fillId="4" borderId="6" xfId="2" applyFont="1" applyFill="1" applyBorder="1" applyAlignment="1" applyProtection="1">
      <alignment horizontal="center"/>
      <protection locked="0"/>
    </xf>
    <xf numFmtId="168" fontId="5" fillId="4" borderId="9" xfId="2" applyNumberFormat="1" applyFont="1" applyFill="1" applyBorder="1" applyAlignment="1" applyProtection="1">
      <alignment horizontal="center"/>
      <protection locked="0"/>
    </xf>
    <xf numFmtId="167" fontId="4" fillId="5" borderId="6" xfId="2" applyFont="1" applyFill="1" applyBorder="1" applyAlignment="1" applyProtection="1">
      <alignment horizontal="center" vertical="center"/>
      <protection locked="0"/>
    </xf>
    <xf numFmtId="169" fontId="4" fillId="5" borderId="6" xfId="2" applyNumberFormat="1" applyFont="1" applyFill="1" applyBorder="1" applyAlignment="1" applyProtection="1">
      <alignment vertical="center"/>
      <protection locked="0"/>
    </xf>
    <xf numFmtId="170" fontId="4" fillId="5" borderId="6" xfId="1" applyNumberFormat="1" applyFont="1" applyFill="1" applyBorder="1" applyAlignment="1" applyProtection="1">
      <alignment horizontal="center" vertical="center"/>
      <protection locked="0"/>
    </xf>
    <xf numFmtId="169" fontId="9" fillId="5" borderId="6" xfId="2" applyNumberFormat="1" applyFont="1" applyFill="1" applyBorder="1" applyAlignment="1" applyProtection="1">
      <alignment vertical="center"/>
      <protection locked="0"/>
    </xf>
    <xf numFmtId="167" fontId="4" fillId="2" borderId="9" xfId="3" applyFont="1" applyFill="1" applyBorder="1" applyAlignment="1">
      <alignment horizontal="center"/>
    </xf>
    <xf numFmtId="167" fontId="4" fillId="2" borderId="0" xfId="3" applyFont="1" applyFill="1" applyAlignment="1">
      <alignment vertical="center"/>
    </xf>
    <xf numFmtId="167" fontId="4" fillId="2" borderId="0" xfId="3" applyFont="1" applyFill="1"/>
    <xf numFmtId="167" fontId="4" fillId="2" borderId="2" xfId="3" applyFont="1" applyFill="1" applyBorder="1" applyAlignment="1" applyProtection="1">
      <alignment horizontal="center"/>
      <protection locked="0"/>
    </xf>
    <xf numFmtId="167" fontId="4" fillId="2" borderId="5" xfId="3" applyFont="1" applyFill="1" applyBorder="1" applyProtection="1">
      <protection locked="0"/>
    </xf>
    <xf numFmtId="167" fontId="4" fillId="2" borderId="6" xfId="3" applyFont="1" applyFill="1" applyBorder="1" applyAlignment="1" applyProtection="1">
      <alignment horizontal="center"/>
      <protection locked="0"/>
    </xf>
    <xf numFmtId="164" fontId="4" fillId="2" borderId="7" xfId="3" applyNumberFormat="1" applyFont="1" applyFill="1" applyBorder="1" applyProtection="1">
      <protection locked="0"/>
    </xf>
    <xf numFmtId="170" fontId="4" fillId="2" borderId="7" xfId="1" applyNumberFormat="1" applyFont="1" applyFill="1" applyBorder="1" applyProtection="1">
      <protection locked="0"/>
    </xf>
    <xf numFmtId="164" fontId="9" fillId="2" borderId="7" xfId="3" applyNumberFormat="1" applyFont="1" applyFill="1" applyBorder="1" applyProtection="1">
      <protection locked="0"/>
    </xf>
    <xf numFmtId="164" fontId="10" fillId="2" borderId="7" xfId="3" applyNumberFormat="1" applyFont="1" applyFill="1" applyBorder="1" applyProtection="1">
      <protection locked="0"/>
    </xf>
    <xf numFmtId="164" fontId="10" fillId="2" borderId="7" xfId="3" applyNumberFormat="1" applyFont="1" applyFill="1" applyBorder="1" applyAlignment="1" applyProtection="1">
      <alignment horizontal="center"/>
      <protection locked="0"/>
    </xf>
    <xf numFmtId="170" fontId="4" fillId="2" borderId="7" xfId="1" applyNumberFormat="1" applyFont="1" applyFill="1" applyBorder="1" applyAlignment="1" applyProtection="1">
      <alignment horizontal="center"/>
      <protection locked="0"/>
    </xf>
    <xf numFmtId="167" fontId="4" fillId="2" borderId="0" xfId="3" applyFont="1" applyFill="1" applyAlignment="1">
      <alignment horizontal="center"/>
    </xf>
    <xf numFmtId="168" fontId="5" fillId="3" borderId="9" xfId="4" applyNumberFormat="1" applyFont="1" applyFill="1" applyBorder="1" applyAlignment="1" applyProtection="1">
      <alignment horizontal="center"/>
      <protection locked="0"/>
    </xf>
    <xf numFmtId="167" fontId="4" fillId="4" borderId="7" xfId="3" applyFont="1" applyFill="1" applyBorder="1" applyAlignment="1" applyProtection="1">
      <alignment horizontal="left"/>
      <protection locked="0"/>
    </xf>
    <xf numFmtId="167" fontId="4" fillId="4" borderId="7" xfId="3" applyFont="1" applyFill="1" applyBorder="1" applyProtection="1">
      <protection locked="0"/>
    </xf>
    <xf numFmtId="167" fontId="5" fillId="4" borderId="7" xfId="3" applyFont="1" applyFill="1" applyBorder="1" applyAlignment="1" applyProtection="1">
      <alignment horizontal="center"/>
      <protection locked="0"/>
    </xf>
    <xf numFmtId="167" fontId="5" fillId="4" borderId="6" xfId="4" applyFont="1" applyFill="1" applyBorder="1" applyAlignment="1" applyProtection="1">
      <alignment horizontal="center" vertical="center"/>
      <protection locked="0"/>
    </xf>
    <xf numFmtId="167" fontId="5" fillId="4" borderId="6" xfId="4" applyFont="1" applyFill="1" applyBorder="1" applyAlignment="1" applyProtection="1">
      <alignment vertical="center"/>
      <protection locked="0"/>
    </xf>
    <xf numFmtId="167" fontId="4" fillId="4" borderId="7" xfId="3" applyFont="1" applyFill="1" applyBorder="1" applyAlignment="1" applyProtection="1">
      <alignment horizontal="center"/>
      <protection locked="0"/>
    </xf>
    <xf numFmtId="168" fontId="5" fillId="4" borderId="10" xfId="4" applyNumberFormat="1" applyFont="1" applyFill="1" applyBorder="1" applyAlignment="1" applyProtection="1">
      <alignment horizontal="center"/>
      <protection locked="0"/>
    </xf>
    <xf numFmtId="168" fontId="5" fillId="4" borderId="10" xfId="3" applyNumberFormat="1" applyFont="1" applyFill="1" applyBorder="1" applyAlignment="1" applyProtection="1">
      <alignment horizontal="center"/>
      <protection locked="0"/>
    </xf>
    <xf numFmtId="167" fontId="4" fillId="5" borderId="6" xfId="3" applyFont="1" applyFill="1" applyBorder="1" applyAlignment="1" applyProtection="1">
      <alignment horizontal="center"/>
      <protection locked="0"/>
    </xf>
    <xf numFmtId="164" fontId="4" fillId="5" borderId="7" xfId="3" applyNumberFormat="1" applyFont="1" applyFill="1" applyBorder="1" applyProtection="1">
      <protection locked="0"/>
    </xf>
    <xf numFmtId="170" fontId="4" fillId="5" borderId="7" xfId="1" applyNumberFormat="1" applyFont="1" applyFill="1" applyBorder="1" applyProtection="1">
      <protection locked="0"/>
    </xf>
    <xf numFmtId="164" fontId="9" fillId="5" borderId="7" xfId="3" applyNumberFormat="1" applyFont="1" applyFill="1" applyBorder="1" applyProtection="1">
      <protection locked="0"/>
    </xf>
    <xf numFmtId="164" fontId="10" fillId="5" borderId="7" xfId="3" applyNumberFormat="1" applyFont="1" applyFill="1" applyBorder="1" applyProtection="1">
      <protection locked="0"/>
    </xf>
    <xf numFmtId="164" fontId="10" fillId="5" borderId="7" xfId="3" applyNumberFormat="1" applyFont="1" applyFill="1" applyBorder="1" applyAlignment="1" applyProtection="1">
      <alignment horizontal="center"/>
      <protection locked="0"/>
    </xf>
    <xf numFmtId="170" fontId="4" fillId="5" borderId="7" xfId="1" applyNumberFormat="1" applyFont="1" applyFill="1" applyBorder="1" applyAlignment="1" applyProtection="1">
      <alignment horizontal="center"/>
      <protection locked="0"/>
    </xf>
    <xf numFmtId="167" fontId="4" fillId="2" borderId="0" xfId="5" applyFont="1" applyFill="1"/>
    <xf numFmtId="167" fontId="4" fillId="2" borderId="0" xfId="5" applyFont="1" applyFill="1" applyAlignment="1">
      <alignment vertical="center"/>
    </xf>
    <xf numFmtId="167" fontId="4" fillId="2" borderId="8" xfId="5" applyFont="1" applyFill="1" applyBorder="1"/>
    <xf numFmtId="167" fontId="4" fillId="2" borderId="2" xfId="5" applyFont="1" applyFill="1" applyBorder="1" applyAlignment="1" applyProtection="1">
      <alignment horizontal="center"/>
      <protection locked="0"/>
    </xf>
    <xf numFmtId="167" fontId="4" fillId="2" borderId="5" xfId="5" applyFont="1" applyFill="1" applyBorder="1" applyProtection="1">
      <protection locked="0"/>
    </xf>
    <xf numFmtId="167" fontId="4" fillId="2" borderId="6" xfId="5" applyFont="1" applyFill="1" applyBorder="1" applyAlignment="1" applyProtection="1">
      <alignment horizontal="center"/>
      <protection locked="0"/>
    </xf>
    <xf numFmtId="172" fontId="4" fillId="2" borderId="7" xfId="5" applyNumberFormat="1" applyFont="1" applyFill="1" applyBorder="1" applyProtection="1">
      <protection locked="0"/>
    </xf>
    <xf numFmtId="172" fontId="9" fillId="2" borderId="7" xfId="5" applyNumberFormat="1" applyFont="1" applyFill="1" applyBorder="1" applyProtection="1">
      <protection locked="0"/>
    </xf>
    <xf numFmtId="172" fontId="10" fillId="2" borderId="7" xfId="5" applyNumberFormat="1" applyFont="1" applyFill="1" applyBorder="1" applyProtection="1">
      <protection locked="0"/>
    </xf>
    <xf numFmtId="172" fontId="4" fillId="2" borderId="7" xfId="5" applyNumberFormat="1" applyFont="1" applyFill="1" applyBorder="1" applyAlignment="1" applyProtection="1">
      <alignment horizontal="center"/>
      <protection locked="0"/>
    </xf>
    <xf numFmtId="167" fontId="4" fillId="2" borderId="0" xfId="5" applyFont="1" applyFill="1" applyAlignment="1">
      <alignment horizontal="center"/>
    </xf>
    <xf numFmtId="168" fontId="5" fillId="3" borderId="7" xfId="4" applyNumberFormat="1" applyFont="1" applyFill="1" applyBorder="1" applyAlignment="1" applyProtection="1">
      <alignment horizontal="center"/>
      <protection locked="0"/>
    </xf>
    <xf numFmtId="168" fontId="5" fillId="5" borderId="7" xfId="4" applyNumberFormat="1" applyFont="1" applyFill="1" applyBorder="1" applyAlignment="1" applyProtection="1">
      <alignment horizontal="center"/>
      <protection locked="0"/>
    </xf>
    <xf numFmtId="167" fontId="5" fillId="5" borderId="7" xfId="5" applyFont="1" applyFill="1" applyBorder="1" applyAlignment="1" applyProtection="1">
      <alignment horizontal="center"/>
      <protection locked="0"/>
    </xf>
    <xf numFmtId="167" fontId="4" fillId="5" borderId="7" xfId="5" applyFont="1" applyFill="1" applyBorder="1" applyProtection="1">
      <protection locked="0"/>
    </xf>
    <xf numFmtId="167" fontId="4" fillId="5" borderId="7" xfId="5" applyFont="1" applyFill="1" applyBorder="1" applyAlignment="1" applyProtection="1">
      <alignment horizontal="center"/>
      <protection locked="0"/>
    </xf>
    <xf numFmtId="168" fontId="5" fillId="5" borderId="7" xfId="3" applyNumberFormat="1" applyFont="1" applyFill="1" applyBorder="1" applyAlignment="1" applyProtection="1">
      <alignment horizontal="center"/>
      <protection locked="0"/>
    </xf>
    <xf numFmtId="167" fontId="4" fillId="5" borderId="6" xfId="5" applyFont="1" applyFill="1" applyBorder="1" applyAlignment="1" applyProtection="1">
      <alignment horizontal="center"/>
      <protection locked="0"/>
    </xf>
    <xf numFmtId="172" fontId="4" fillId="5" borderId="7" xfId="5" applyNumberFormat="1" applyFont="1" applyFill="1" applyBorder="1" applyProtection="1">
      <protection locked="0"/>
    </xf>
    <xf numFmtId="172" fontId="10" fillId="5" borderId="7" xfId="5" applyNumberFormat="1" applyFont="1" applyFill="1" applyBorder="1" applyProtection="1">
      <protection locked="0"/>
    </xf>
    <xf numFmtId="172" fontId="9" fillId="5" borderId="7" xfId="5" applyNumberFormat="1" applyFont="1" applyFill="1" applyBorder="1" applyProtection="1">
      <protection locked="0"/>
    </xf>
    <xf numFmtId="172" fontId="4" fillId="5" borderId="7" xfId="5" applyNumberFormat="1" applyFont="1" applyFill="1" applyBorder="1" applyAlignment="1" applyProtection="1">
      <alignment horizontal="center"/>
      <protection locked="0"/>
    </xf>
    <xf numFmtId="164" fontId="4" fillId="0" borderId="7" xfId="3" applyNumberFormat="1" applyFont="1" applyFill="1" applyBorder="1" applyProtection="1">
      <protection locked="0"/>
    </xf>
    <xf numFmtId="170" fontId="4" fillId="6" borderId="7" xfId="1" applyNumberFormat="1" applyFont="1" applyFill="1" applyBorder="1" applyProtection="1">
      <protection locked="0"/>
    </xf>
    <xf numFmtId="164" fontId="4" fillId="6" borderId="7" xfId="3" applyNumberFormat="1" applyFont="1" applyFill="1" applyBorder="1" applyProtection="1">
      <protection locked="0"/>
    </xf>
    <xf numFmtId="172" fontId="4" fillId="6" borderId="7" xfId="5" applyNumberFormat="1" applyFont="1" applyFill="1" applyBorder="1" applyProtection="1">
      <protection locked="0"/>
    </xf>
    <xf numFmtId="172" fontId="4" fillId="0" borderId="7" xfId="5" applyNumberFormat="1" applyFont="1" applyFill="1" applyBorder="1" applyProtection="1">
      <protection locked="0"/>
    </xf>
    <xf numFmtId="164" fontId="4" fillId="2" borderId="0" xfId="0" applyNumberFormat="1" applyFont="1" applyFill="1" applyAlignment="1">
      <alignment vertical="center"/>
    </xf>
    <xf numFmtId="172" fontId="10" fillId="6" borderId="7" xfId="5" applyNumberFormat="1" applyFont="1" applyFill="1" applyBorder="1" applyProtection="1">
      <protection locked="0"/>
    </xf>
    <xf numFmtId="164" fontId="9" fillId="2" borderId="0" xfId="0" applyNumberFormat="1" applyFont="1" applyFill="1" applyAlignment="1">
      <alignment vertical="center"/>
    </xf>
    <xf numFmtId="164" fontId="10" fillId="6" borderId="7" xfId="0" applyNumberFormat="1" applyFont="1" applyFill="1" applyBorder="1" applyAlignment="1" applyProtection="1">
      <alignment vertical="center"/>
      <protection locked="0"/>
    </xf>
    <xf numFmtId="0" fontId="13" fillId="2" borderId="0" xfId="0" applyFont="1" applyFill="1" applyAlignment="1">
      <alignment horizontal="left" wrapText="1"/>
    </xf>
    <xf numFmtId="164" fontId="10" fillId="0" borderId="7" xfId="0" applyNumberFormat="1" applyFont="1" applyFill="1" applyBorder="1" applyAlignment="1" applyProtection="1">
      <alignment vertical="center"/>
      <protection locked="0"/>
    </xf>
    <xf numFmtId="164" fontId="9" fillId="0" borderId="7" xfId="0" applyNumberFormat="1" applyFont="1" applyFill="1" applyBorder="1" applyAlignment="1" applyProtection="1">
      <alignment vertical="center"/>
      <protection locked="0"/>
    </xf>
    <xf numFmtId="164" fontId="4" fillId="0" borderId="7" xfId="0" applyNumberFormat="1" applyFont="1" applyFill="1" applyBorder="1" applyAlignment="1" applyProtection="1">
      <alignment vertical="center"/>
      <protection locked="0"/>
    </xf>
    <xf numFmtId="167" fontId="4" fillId="0" borderId="9" xfId="2" applyFont="1" applyFill="1" applyBorder="1" applyAlignment="1">
      <alignment horizontal="center"/>
    </xf>
    <xf numFmtId="167" fontId="4" fillId="0" borderId="9" xfId="2" applyFont="1" applyFill="1" applyBorder="1"/>
    <xf numFmtId="171" fontId="4" fillId="0" borderId="9" xfId="2" applyNumberFormat="1" applyFont="1" applyFill="1" applyBorder="1"/>
    <xf numFmtId="167" fontId="4" fillId="6" borderId="6" xfId="2" applyFont="1" applyFill="1" applyBorder="1" applyAlignment="1" applyProtection="1">
      <alignment horizontal="center" vertical="center"/>
      <protection locked="0"/>
    </xf>
    <xf numFmtId="169" fontId="4" fillId="6" borderId="6" xfId="2" applyNumberFormat="1" applyFont="1" applyFill="1" applyBorder="1" applyAlignment="1" applyProtection="1">
      <alignment vertical="center"/>
      <protection locked="0"/>
    </xf>
    <xf numFmtId="170" fontId="4" fillId="6" borderId="6" xfId="1" applyNumberFormat="1" applyFont="1" applyFill="1" applyBorder="1" applyAlignment="1" applyProtection="1">
      <alignment horizontal="center" vertical="center"/>
      <protection locked="0"/>
    </xf>
    <xf numFmtId="164" fontId="4" fillId="2" borderId="9" xfId="3" applyNumberFormat="1" applyFont="1" applyFill="1" applyBorder="1" applyProtection="1">
      <protection locked="0"/>
    </xf>
    <xf numFmtId="170" fontId="4" fillId="2" borderId="10" xfId="1" applyNumberFormat="1" applyFont="1" applyFill="1" applyBorder="1" applyProtection="1">
      <protection locked="0"/>
    </xf>
    <xf numFmtId="167" fontId="4" fillId="2" borderId="9" xfId="5" applyFont="1" applyFill="1" applyBorder="1" applyAlignment="1" applyProtection="1">
      <alignment horizontal="center"/>
      <protection locked="0"/>
    </xf>
    <xf numFmtId="172" fontId="4" fillId="5" borderId="6" xfId="5" applyNumberFormat="1" applyFont="1" applyFill="1" applyBorder="1" applyProtection="1">
      <protection locked="0"/>
    </xf>
    <xf numFmtId="172" fontId="4" fillId="2" borderId="9" xfId="5" applyNumberFormat="1" applyFont="1" applyFill="1" applyBorder="1" applyProtection="1">
      <protection locked="0"/>
    </xf>
    <xf numFmtId="172" fontId="4" fillId="2" borderId="10" xfId="5" applyNumberFormat="1" applyFont="1" applyFill="1" applyBorder="1" applyProtection="1">
      <protection locked="0"/>
    </xf>
    <xf numFmtId="172" fontId="10" fillId="2" borderId="10" xfId="5" applyNumberFormat="1" applyFont="1" applyFill="1" applyBorder="1" applyProtection="1">
      <protection locked="0"/>
    </xf>
    <xf numFmtId="166" fontId="9" fillId="6" borderId="9" xfId="0" applyNumberFormat="1" applyFont="1" applyFill="1" applyBorder="1" applyProtection="1">
      <protection locked="0"/>
    </xf>
    <xf numFmtId="0" fontId="4" fillId="6" borderId="10" xfId="0" applyFont="1" applyFill="1" applyBorder="1"/>
    <xf numFmtId="166" fontId="9" fillId="6" borderId="10" xfId="0" applyNumberFormat="1" applyFont="1" applyFill="1" applyBorder="1" applyProtection="1">
      <protection locked="0"/>
    </xf>
    <xf numFmtId="164" fontId="4" fillId="0" borderId="9" xfId="3" applyNumberFormat="1" applyFont="1" applyFill="1" applyBorder="1" applyProtection="1">
      <protection locked="0"/>
    </xf>
    <xf numFmtId="170" fontId="4" fillId="0" borderId="10" xfId="1" applyNumberFormat="1" applyFont="1" applyFill="1" applyBorder="1" applyProtection="1">
      <protection locked="0"/>
    </xf>
    <xf numFmtId="164" fontId="4" fillId="0" borderId="10" xfId="3" applyNumberFormat="1" applyFont="1" applyFill="1" applyBorder="1" applyProtection="1">
      <protection locked="0"/>
    </xf>
    <xf numFmtId="168" fontId="5" fillId="3" borderId="10" xfId="4" applyNumberFormat="1" applyFont="1" applyFill="1" applyBorder="1" applyAlignment="1" applyProtection="1">
      <alignment horizontal="center"/>
      <protection locked="0"/>
    </xf>
    <xf numFmtId="164" fontId="10" fillId="0" borderId="9" xfId="3" applyNumberFormat="1" applyFont="1" applyFill="1" applyBorder="1" applyProtection="1">
      <protection locked="0"/>
    </xf>
    <xf numFmtId="0" fontId="19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6" xfId="0" applyFont="1" applyFill="1" applyBorder="1"/>
    <xf numFmtId="0" fontId="7" fillId="4" borderId="9" xfId="0" applyFont="1" applyFill="1" applyBorder="1"/>
    <xf numFmtId="0" fontId="5" fillId="4" borderId="8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3" fillId="2" borderId="4" xfId="0" applyFont="1" applyFill="1" applyBorder="1" applyAlignment="1">
      <alignment horizontal="left" wrapText="1"/>
    </xf>
    <xf numFmtId="0" fontId="13" fillId="2" borderId="0" xfId="0" applyFont="1" applyFill="1" applyAlignment="1">
      <alignment horizontal="left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167" fontId="2" fillId="2" borderId="1" xfId="2" applyFont="1" applyFill="1" applyBorder="1" applyAlignment="1">
      <alignment horizontal="center" vertical="center" wrapText="1"/>
    </xf>
    <xf numFmtId="167" fontId="2" fillId="2" borderId="1" xfId="2" applyFont="1" applyFill="1" applyBorder="1" applyAlignment="1">
      <alignment horizontal="center" vertical="center"/>
    </xf>
    <xf numFmtId="167" fontId="5" fillId="3" borderId="2" xfId="2" applyFont="1" applyFill="1" applyBorder="1" applyAlignment="1" applyProtection="1">
      <alignment horizontal="center" vertical="center"/>
      <protection locked="0"/>
    </xf>
    <xf numFmtId="167" fontId="5" fillId="3" borderId="6" xfId="2" applyFont="1" applyFill="1" applyBorder="1" applyAlignment="1" applyProtection="1">
      <alignment horizontal="center" vertical="center"/>
      <protection locked="0"/>
    </xf>
    <xf numFmtId="167" fontId="5" fillId="3" borderId="9" xfId="2" applyFont="1" applyFill="1" applyBorder="1" applyAlignment="1" applyProtection="1">
      <alignment horizontal="center" vertical="center"/>
      <protection locked="0"/>
    </xf>
    <xf numFmtId="167" fontId="5" fillId="3" borderId="2" xfId="2" applyFont="1" applyFill="1" applyBorder="1" applyAlignment="1" applyProtection="1">
      <alignment horizontal="center" vertical="center" wrapText="1"/>
      <protection locked="0"/>
    </xf>
    <xf numFmtId="167" fontId="5" fillId="3" borderId="6" xfId="2" applyFont="1" applyFill="1" applyBorder="1" applyAlignment="1" applyProtection="1">
      <alignment horizontal="center" vertical="center" wrapText="1"/>
      <protection locked="0"/>
    </xf>
    <xf numFmtId="167" fontId="5" fillId="4" borderId="6" xfId="2" applyFont="1" applyFill="1" applyBorder="1" applyAlignment="1" applyProtection="1">
      <alignment horizontal="center" vertical="center" wrapText="1"/>
      <protection locked="0"/>
    </xf>
    <xf numFmtId="167" fontId="5" fillId="4" borderId="6" xfId="2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>
      <alignment horizontal="center" vertical="center" wrapText="1"/>
    </xf>
    <xf numFmtId="167" fontId="5" fillId="3" borderId="2" xfId="3" applyFont="1" applyFill="1" applyBorder="1" applyAlignment="1" applyProtection="1">
      <alignment horizontal="center" vertical="center"/>
      <protection locked="0"/>
    </xf>
    <xf numFmtId="167" fontId="5" fillId="3" borderId="6" xfId="3" applyFont="1" applyFill="1" applyBorder="1" applyAlignment="1" applyProtection="1">
      <alignment horizontal="center" vertical="center"/>
      <protection locked="0"/>
    </xf>
    <xf numFmtId="167" fontId="5" fillId="3" borderId="9" xfId="3" applyFont="1" applyFill="1" applyBorder="1" applyAlignment="1" applyProtection="1">
      <alignment horizontal="center" vertical="center"/>
      <protection locked="0"/>
    </xf>
    <xf numFmtId="167" fontId="5" fillId="3" borderId="2" xfId="3" applyFont="1" applyFill="1" applyBorder="1" applyAlignment="1" applyProtection="1">
      <alignment horizontal="center" vertical="center" wrapText="1"/>
      <protection locked="0"/>
    </xf>
    <xf numFmtId="167" fontId="5" fillId="3" borderId="3" xfId="3" applyFont="1" applyFill="1" applyBorder="1" applyAlignment="1" applyProtection="1">
      <alignment horizontal="center" vertical="center"/>
      <protection locked="0"/>
    </xf>
    <xf numFmtId="167" fontId="5" fillId="3" borderId="4" xfId="3" applyFont="1" applyFill="1" applyBorder="1" applyAlignment="1" applyProtection="1">
      <alignment horizontal="center" vertical="center"/>
      <protection locked="0"/>
    </xf>
    <xf numFmtId="167" fontId="5" fillId="3" borderId="5" xfId="3" applyFont="1" applyFill="1" applyBorder="1" applyAlignment="1" applyProtection="1">
      <alignment horizontal="center" vertical="center"/>
      <protection locked="0"/>
    </xf>
    <xf numFmtId="167" fontId="5" fillId="3" borderId="8" xfId="3" applyFont="1" applyFill="1" applyBorder="1" applyAlignment="1" applyProtection="1">
      <alignment horizontal="center" vertical="center"/>
      <protection locked="0"/>
    </xf>
    <xf numFmtId="167" fontId="5" fillId="3" borderId="0" xfId="3" applyFont="1" applyFill="1" applyAlignment="1" applyProtection="1">
      <alignment horizontal="center" vertical="center"/>
      <protection locked="0"/>
    </xf>
    <xf numFmtId="167" fontId="5" fillId="3" borderId="7" xfId="3" applyFont="1" applyFill="1" applyBorder="1" applyAlignment="1" applyProtection="1">
      <alignment horizontal="center" vertical="center"/>
      <protection locked="0"/>
    </xf>
    <xf numFmtId="167" fontId="5" fillId="3" borderId="3" xfId="3" applyFont="1" applyFill="1" applyBorder="1" applyAlignment="1" applyProtection="1">
      <alignment horizontal="center" vertical="center" wrapText="1"/>
      <protection locked="0"/>
    </xf>
    <xf numFmtId="167" fontId="5" fillId="3" borderId="5" xfId="3" applyFont="1" applyFill="1" applyBorder="1" applyAlignment="1" applyProtection="1">
      <alignment horizontal="center" vertical="center" wrapText="1"/>
      <protection locked="0"/>
    </xf>
    <xf numFmtId="167" fontId="5" fillId="3" borderId="8" xfId="3" applyFont="1" applyFill="1" applyBorder="1" applyAlignment="1" applyProtection="1">
      <alignment horizontal="center" vertical="center" wrapText="1"/>
      <protection locked="0"/>
    </xf>
    <xf numFmtId="167" fontId="5" fillId="3" borderId="7" xfId="3" applyFont="1" applyFill="1" applyBorder="1" applyAlignment="1" applyProtection="1">
      <alignment horizontal="center" vertical="center" wrapText="1"/>
      <protection locked="0"/>
    </xf>
    <xf numFmtId="167" fontId="5" fillId="4" borderId="6" xfId="3" applyFont="1" applyFill="1" applyBorder="1" applyAlignment="1" applyProtection="1">
      <alignment horizontal="center" vertical="center" wrapText="1"/>
      <protection locked="0"/>
    </xf>
    <xf numFmtId="167" fontId="5" fillId="4" borderId="6" xfId="3" applyFont="1" applyFill="1" applyBorder="1" applyAlignment="1" applyProtection="1">
      <alignment horizontal="center" vertical="center"/>
      <protection locked="0"/>
    </xf>
    <xf numFmtId="167" fontId="5" fillId="3" borderId="6" xfId="3" applyFont="1" applyFill="1" applyBorder="1" applyAlignment="1" applyProtection="1">
      <alignment horizontal="center" vertical="center" wrapText="1"/>
      <protection locked="0"/>
    </xf>
    <xf numFmtId="167" fontId="5" fillId="3" borderId="2" xfId="5" applyFont="1" applyFill="1" applyBorder="1" applyAlignment="1" applyProtection="1">
      <alignment horizontal="center" vertical="center" wrapText="1"/>
      <protection locked="0"/>
    </xf>
    <xf numFmtId="167" fontId="5" fillId="3" borderId="6" xfId="5" applyFont="1" applyFill="1" applyBorder="1" applyAlignment="1" applyProtection="1">
      <alignment horizontal="center" vertical="center"/>
      <protection locked="0"/>
    </xf>
    <xf numFmtId="167" fontId="5" fillId="3" borderId="9" xfId="5" applyFont="1" applyFill="1" applyBorder="1" applyAlignment="1" applyProtection="1">
      <alignment horizontal="center" vertical="center"/>
      <protection locked="0"/>
    </xf>
    <xf numFmtId="0" fontId="18" fillId="3" borderId="6" xfId="0" applyFont="1" applyFill="1" applyBorder="1" applyAlignment="1">
      <alignment horizontal="center" vertical="center"/>
    </xf>
    <xf numFmtId="167" fontId="5" fillId="3" borderId="3" xfId="5" applyFont="1" applyFill="1" applyBorder="1" applyAlignment="1" applyProtection="1">
      <alignment horizontal="center" vertical="center"/>
      <protection locked="0"/>
    </xf>
    <xf numFmtId="167" fontId="5" fillId="3" borderId="4" xfId="5" applyFont="1" applyFill="1" applyBorder="1" applyAlignment="1" applyProtection="1">
      <alignment horizontal="center" vertical="center"/>
      <protection locked="0"/>
    </xf>
    <xf numFmtId="167" fontId="5" fillId="3" borderId="5" xfId="5" applyFont="1" applyFill="1" applyBorder="1" applyAlignment="1" applyProtection="1">
      <alignment horizontal="center" vertical="center"/>
      <protection locked="0"/>
    </xf>
    <xf numFmtId="167" fontId="5" fillId="3" borderId="8" xfId="5" applyFont="1" applyFill="1" applyBorder="1" applyAlignment="1" applyProtection="1">
      <alignment horizontal="center" vertical="center"/>
      <protection locked="0"/>
    </xf>
    <xf numFmtId="167" fontId="5" fillId="3" borderId="0" xfId="5" applyFont="1" applyFill="1" applyAlignment="1" applyProtection="1">
      <alignment horizontal="center" vertical="center"/>
      <protection locked="0"/>
    </xf>
    <xf numFmtId="167" fontId="5" fillId="3" borderId="7" xfId="5" applyFont="1" applyFill="1" applyBorder="1" applyAlignment="1" applyProtection="1">
      <alignment horizontal="center" vertical="center"/>
      <protection locked="0"/>
    </xf>
    <xf numFmtId="167" fontId="5" fillId="4" borderId="8" xfId="5" applyFont="1" applyFill="1" applyBorder="1" applyAlignment="1" applyProtection="1">
      <alignment horizontal="center" vertical="center" wrapText="1"/>
      <protection locked="0"/>
    </xf>
    <xf numFmtId="167" fontId="5" fillId="4" borderId="7" xfId="5" applyFont="1" applyFill="1" applyBorder="1" applyAlignment="1" applyProtection="1">
      <alignment horizontal="center" vertical="center" wrapText="1"/>
      <protection locked="0"/>
    </xf>
    <xf numFmtId="167" fontId="5" fillId="3" borderId="6" xfId="5" applyFont="1" applyFill="1" applyBorder="1" applyAlignment="1" applyProtection="1">
      <alignment horizontal="center" vertical="center" wrapText="1"/>
      <protection locked="0"/>
    </xf>
    <xf numFmtId="167" fontId="5" fillId="4" borderId="8" xfId="5" applyFont="1" applyFill="1" applyBorder="1" applyAlignment="1" applyProtection="1">
      <alignment horizontal="center" vertical="center"/>
      <protection locked="0"/>
    </xf>
    <xf numFmtId="167" fontId="5" fillId="4" borderId="0" xfId="5" applyFont="1" applyFill="1" applyAlignment="1" applyProtection="1">
      <alignment horizontal="center" vertical="center"/>
      <protection locked="0"/>
    </xf>
    <xf numFmtId="167" fontId="5" fillId="4" borderId="7" xfId="5" applyFont="1" applyFill="1" applyBorder="1" applyAlignment="1" applyProtection="1">
      <alignment horizontal="center" vertical="center"/>
      <protection locked="0"/>
    </xf>
    <xf numFmtId="167" fontId="5" fillId="5" borderId="8" xfId="5" applyFont="1" applyFill="1" applyBorder="1" applyAlignment="1" applyProtection="1">
      <alignment horizontal="center" vertical="center" wrapText="1"/>
      <protection locked="0"/>
    </xf>
    <xf numFmtId="167" fontId="5" fillId="5" borderId="6" xfId="5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6" fontId="4" fillId="5" borderId="6" xfId="0" applyNumberFormat="1" applyFont="1" applyFill="1" applyBorder="1" applyAlignment="1" applyProtection="1">
      <alignment horizontal="center" vertical="center"/>
      <protection locked="0"/>
    </xf>
  </cellXfs>
  <cellStyles count="6">
    <cellStyle name="Normal" xfId="0" builtinId="0"/>
    <cellStyle name="Normal_BE" xfId="2" xr:uid="{B6A6D297-E5BF-4218-8BCB-8DD033F5CC57}"/>
    <cellStyle name="Normal_L814-FNS" xfId="5" xr:uid="{3B5E1472-4EAB-4038-A52B-E0468888D7FE}"/>
    <cellStyle name="Normal_MTP-PRC-MC" xfId="3" xr:uid="{65325076-AACB-4E1A-AECB-5A9B27800C83}"/>
    <cellStyle name="Normal_ROP-RCI" xfId="4" xr:uid="{824593DC-6A4F-410F-96AB-65B067575D74}"/>
    <cellStyle name="Pourcentage" xfId="1" builtinId="5"/>
  </cellStyles>
  <dxfs count="0"/>
  <tableStyles count="0" defaultTableStyle="TableStyleMedium2" defaultPivotStyle="PivotStyleLight16"/>
  <colors>
    <mruColors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2" name="Texte 38">
          <a:extLst>
            <a:ext uri="{FF2B5EF4-FFF2-40B4-BE49-F238E27FC236}">
              <a16:creationId xmlns:a16="http://schemas.microsoft.com/office/drawing/2014/main" id="{86DADAB3-DFCC-423E-9725-CE5BAC958E82}"/>
            </a:ext>
          </a:extLst>
        </xdr:cNvPr>
        <xdr:cNvSpPr txBox="1">
          <a:spLocks noChangeArrowheads="1"/>
        </xdr:cNvSpPr>
      </xdr:nvSpPr>
      <xdr:spPr bwMode="auto">
        <a:xfrm>
          <a:off x="8924925" y="1114425"/>
          <a:ext cx="0" cy="7334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fr-FR" sz="900" b="1" i="0" strike="noStrike">
              <a:solidFill>
                <a:srgbClr val="000000"/>
              </a:solidFill>
              <a:latin typeface="Helv"/>
            </a:rPr>
            <a:t>Total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13</xdr:row>
      <xdr:rowOff>0</xdr:rowOff>
    </xdr:to>
    <xdr:sp macro="" textlink="">
      <xdr:nvSpPr>
        <xdr:cNvPr id="2" name="Texte 38">
          <a:extLst>
            <a:ext uri="{FF2B5EF4-FFF2-40B4-BE49-F238E27FC236}">
              <a16:creationId xmlns:a16="http://schemas.microsoft.com/office/drawing/2014/main" id="{56956112-5266-4581-9DE5-71E1D2D059EF}"/>
            </a:ext>
          </a:extLst>
        </xdr:cNvPr>
        <xdr:cNvSpPr txBox="1">
          <a:spLocks noChangeArrowheads="1"/>
        </xdr:cNvSpPr>
      </xdr:nvSpPr>
      <xdr:spPr bwMode="auto">
        <a:xfrm>
          <a:off x="8477250" y="1181100"/>
          <a:ext cx="0" cy="8667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fr-FR" sz="900" b="1" i="0" strike="noStrike">
              <a:solidFill>
                <a:srgbClr val="000000"/>
              </a:solidFill>
              <a:latin typeface="Helv"/>
            </a:rPr>
            <a:t>Total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FED7A-B7F7-46FB-ACC2-6CAE10ABA467}">
  <dimension ref="A1:O69"/>
  <sheetViews>
    <sheetView tabSelected="1" workbookViewId="0">
      <pane xSplit="1" ySplit="12" topLeftCell="B13" activePane="bottomRight" state="frozen"/>
      <selection pane="topRight" activeCell="B1" sqref="B1"/>
      <selection pane="bottomLeft" activeCell="A13" sqref="A13"/>
      <selection pane="bottomRight" activeCell="I68" sqref="I68"/>
    </sheetView>
  </sheetViews>
  <sheetFormatPr baseColWidth="10" defaultRowHeight="11.25" x14ac:dyDescent="0.2"/>
  <cols>
    <col min="1" max="3" width="11" style="5" customWidth="1"/>
    <col min="4" max="4" width="12.140625" style="5" customWidth="1"/>
    <col min="5" max="7" width="11" style="5" customWidth="1"/>
    <col min="8" max="8" width="15.42578125" style="5" customWidth="1"/>
    <col min="9" max="11" width="11" style="5" customWidth="1"/>
    <col min="12" max="12" width="11.7109375" style="5" customWidth="1"/>
    <col min="13" max="13" width="16.42578125" style="5" customWidth="1"/>
    <col min="14" max="16384" width="11.42578125" style="5"/>
  </cols>
  <sheetData>
    <row r="1" spans="1:13" s="3" customFormat="1" ht="44.25" customHeight="1" x14ac:dyDescent="0.25">
      <c r="A1" s="156" t="s">
        <v>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2"/>
    </row>
    <row r="2" spans="1:13" s="3" customFormat="1" ht="14.25" customHeight="1" x14ac:dyDescent="0.25">
      <c r="A2" s="158" t="s">
        <v>1</v>
      </c>
      <c r="B2" s="161" t="s">
        <v>2</v>
      </c>
      <c r="C2" s="162"/>
      <c r="D2" s="162"/>
      <c r="E2" s="161" t="s">
        <v>3</v>
      </c>
      <c r="F2" s="162"/>
      <c r="G2" s="162"/>
      <c r="H2" s="162"/>
      <c r="I2" s="162"/>
      <c r="J2" s="162"/>
      <c r="K2" s="162"/>
      <c r="L2" s="163"/>
    </row>
    <row r="3" spans="1:13" ht="9.9499999999999993" customHeight="1" x14ac:dyDescent="0.2">
      <c r="A3" s="159"/>
      <c r="B3" s="164" t="s">
        <v>4</v>
      </c>
      <c r="C3" s="159" t="s">
        <v>5</v>
      </c>
      <c r="D3" s="159" t="s">
        <v>6</v>
      </c>
      <c r="E3" s="171" t="s">
        <v>7</v>
      </c>
      <c r="F3" s="172"/>
      <c r="G3" s="172"/>
      <c r="H3" s="173"/>
      <c r="I3" s="171" t="s">
        <v>8</v>
      </c>
      <c r="J3" s="172"/>
      <c r="K3" s="172"/>
      <c r="L3" s="173"/>
      <c r="M3" s="4"/>
    </row>
    <row r="4" spans="1:13" ht="9.9499999999999993" customHeight="1" x14ac:dyDescent="0.2">
      <c r="A4" s="159"/>
      <c r="B4" s="165"/>
      <c r="C4" s="167"/>
      <c r="D4" s="169"/>
      <c r="E4" s="171"/>
      <c r="F4" s="172"/>
      <c r="G4" s="172"/>
      <c r="H4" s="173"/>
      <c r="I4" s="171"/>
      <c r="J4" s="172"/>
      <c r="K4" s="172"/>
      <c r="L4" s="173"/>
    </row>
    <row r="5" spans="1:13" ht="9.9499999999999993" customHeight="1" x14ac:dyDescent="0.2">
      <c r="A5" s="159"/>
      <c r="B5" s="165"/>
      <c r="C5" s="167"/>
      <c r="D5" s="169"/>
      <c r="E5" s="171"/>
      <c r="F5" s="172"/>
      <c r="G5" s="172"/>
      <c r="H5" s="173"/>
      <c r="I5" s="171"/>
      <c r="J5" s="172"/>
      <c r="K5" s="172"/>
      <c r="L5" s="173"/>
    </row>
    <row r="6" spans="1:13" ht="15" customHeight="1" x14ac:dyDescent="0.2">
      <c r="A6" s="159"/>
      <c r="B6" s="165"/>
      <c r="C6" s="167"/>
      <c r="D6" s="169"/>
      <c r="E6" s="174" t="s">
        <v>9</v>
      </c>
      <c r="F6" s="175"/>
      <c r="G6" s="176"/>
      <c r="H6" s="182" t="s">
        <v>88</v>
      </c>
      <c r="I6" s="174" t="s">
        <v>10</v>
      </c>
      <c r="J6" s="175"/>
      <c r="K6" s="176"/>
      <c r="L6" s="182" t="s">
        <v>89</v>
      </c>
    </row>
    <row r="7" spans="1:13" ht="9.75" customHeight="1" x14ac:dyDescent="0.2">
      <c r="A7" s="159"/>
      <c r="B7" s="165"/>
      <c r="C7" s="167"/>
      <c r="D7" s="169"/>
      <c r="E7" s="174"/>
      <c r="F7" s="175"/>
      <c r="G7" s="176"/>
      <c r="H7" s="177"/>
      <c r="I7" s="174"/>
      <c r="J7" s="175"/>
      <c r="K7" s="176"/>
      <c r="L7" s="177"/>
    </row>
    <row r="8" spans="1:13" ht="15.75" customHeight="1" x14ac:dyDescent="0.2">
      <c r="A8" s="159"/>
      <c r="B8" s="165"/>
      <c r="C8" s="167"/>
      <c r="D8" s="169"/>
      <c r="E8" s="174"/>
      <c r="F8" s="175"/>
      <c r="G8" s="176"/>
      <c r="H8" s="177"/>
      <c r="I8" s="174"/>
      <c r="J8" s="175"/>
      <c r="K8" s="176"/>
      <c r="L8" s="177"/>
    </row>
    <row r="9" spans="1:13" ht="14.25" customHeight="1" x14ac:dyDescent="0.2">
      <c r="A9" s="159"/>
      <c r="B9" s="165"/>
      <c r="C9" s="167"/>
      <c r="D9" s="169"/>
      <c r="E9" s="183" t="s">
        <v>11</v>
      </c>
      <c r="F9" s="184"/>
      <c r="G9" s="182" t="s">
        <v>12</v>
      </c>
      <c r="H9" s="177"/>
      <c r="I9" s="183" t="s">
        <v>11</v>
      </c>
      <c r="J9" s="184"/>
      <c r="K9" s="182" t="s">
        <v>13</v>
      </c>
      <c r="L9" s="177"/>
    </row>
    <row r="10" spans="1:13" ht="16.5" customHeight="1" x14ac:dyDescent="0.2">
      <c r="A10" s="159"/>
      <c r="B10" s="165"/>
      <c r="C10" s="167"/>
      <c r="D10" s="169"/>
      <c r="E10" s="183"/>
      <c r="F10" s="184"/>
      <c r="G10" s="177"/>
      <c r="H10" s="177"/>
      <c r="I10" s="183"/>
      <c r="J10" s="184"/>
      <c r="K10" s="177"/>
      <c r="L10" s="177"/>
    </row>
    <row r="11" spans="1:13" ht="19.5" customHeight="1" x14ac:dyDescent="0.2">
      <c r="A11" s="159"/>
      <c r="B11" s="165"/>
      <c r="C11" s="167"/>
      <c r="D11" s="169"/>
      <c r="E11" s="177" t="s">
        <v>14</v>
      </c>
      <c r="F11" s="177" t="s">
        <v>15</v>
      </c>
      <c r="G11" s="177"/>
      <c r="H11" s="177"/>
      <c r="I11" s="177" t="s">
        <v>14</v>
      </c>
      <c r="J11" s="177" t="s">
        <v>15</v>
      </c>
      <c r="K11" s="177"/>
      <c r="L11" s="177"/>
    </row>
    <row r="12" spans="1:13" ht="20.25" customHeight="1" x14ac:dyDescent="0.2">
      <c r="A12" s="160"/>
      <c r="B12" s="166"/>
      <c r="C12" s="168"/>
      <c r="D12" s="170"/>
      <c r="E12" s="178"/>
      <c r="F12" s="178"/>
      <c r="G12" s="178"/>
      <c r="H12" s="178"/>
      <c r="I12" s="178"/>
      <c r="J12" s="178"/>
      <c r="K12" s="178"/>
      <c r="L12" s="178"/>
    </row>
    <row r="13" spans="1:13" ht="6.75" customHeight="1" x14ac:dyDescent="0.2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spans="1:13" s="3" customFormat="1" ht="9" customHeight="1" x14ac:dyDescent="0.25">
      <c r="A14" s="23">
        <v>1977</v>
      </c>
      <c r="B14" s="24">
        <v>248617</v>
      </c>
      <c r="C14" s="24">
        <v>596033</v>
      </c>
      <c r="D14" s="25" t="s">
        <v>16</v>
      </c>
      <c r="E14" s="24">
        <v>711633</v>
      </c>
      <c r="F14" s="24">
        <v>26331</v>
      </c>
      <c r="G14" s="24">
        <v>737964</v>
      </c>
      <c r="H14" s="24">
        <v>713002</v>
      </c>
      <c r="I14" s="24">
        <v>82477</v>
      </c>
      <c r="J14" s="24">
        <v>16495</v>
      </c>
      <c r="K14" s="24">
        <v>98972</v>
      </c>
      <c r="L14" s="25" t="s">
        <v>16</v>
      </c>
    </row>
    <row r="15" spans="1:13" s="3" customFormat="1" ht="9" customHeight="1" x14ac:dyDescent="0.25">
      <c r="A15" s="11">
        <v>1978</v>
      </c>
      <c r="B15" s="12">
        <v>244441</v>
      </c>
      <c r="C15" s="12">
        <v>664046</v>
      </c>
      <c r="D15" s="13" t="s">
        <v>16</v>
      </c>
      <c r="E15" s="12">
        <v>698836</v>
      </c>
      <c r="F15" s="12">
        <v>26305</v>
      </c>
      <c r="G15" s="12">
        <v>725141</v>
      </c>
      <c r="H15" s="12">
        <v>699956</v>
      </c>
      <c r="I15" s="12">
        <v>83777</v>
      </c>
      <c r="J15" s="12">
        <v>19663</v>
      </c>
      <c r="K15" s="12">
        <v>103440</v>
      </c>
      <c r="L15" s="13" t="s">
        <v>16</v>
      </c>
    </row>
    <row r="16" spans="1:13" s="3" customFormat="1" ht="9" customHeight="1" x14ac:dyDescent="0.25">
      <c r="A16" s="23">
        <v>1979</v>
      </c>
      <c r="B16" s="24">
        <v>233179</v>
      </c>
      <c r="C16" s="24">
        <v>828592</v>
      </c>
      <c r="D16" s="25" t="s">
        <v>16</v>
      </c>
      <c r="E16" s="24">
        <v>681573</v>
      </c>
      <c r="F16" s="24">
        <v>24930</v>
      </c>
      <c r="G16" s="24">
        <v>706503</v>
      </c>
      <c r="H16" s="24">
        <v>682721</v>
      </c>
      <c r="I16" s="24">
        <v>83779</v>
      </c>
      <c r="J16" s="24">
        <v>19050</v>
      </c>
      <c r="K16" s="24">
        <v>102829</v>
      </c>
      <c r="L16" s="25" t="s">
        <v>16</v>
      </c>
    </row>
    <row r="17" spans="1:15" s="3" customFormat="1" ht="9" customHeight="1" x14ac:dyDescent="0.25">
      <c r="A17" s="11">
        <v>1980</v>
      </c>
      <c r="B17" s="12">
        <v>219706</v>
      </c>
      <c r="C17" s="12">
        <v>846022</v>
      </c>
      <c r="D17" s="13" t="s">
        <v>16</v>
      </c>
      <c r="E17" s="12">
        <v>664097</v>
      </c>
      <c r="F17" s="12">
        <v>25614</v>
      </c>
      <c r="G17" s="12">
        <v>689711</v>
      </c>
      <c r="H17" s="12">
        <v>665237</v>
      </c>
      <c r="I17" s="12">
        <v>84066</v>
      </c>
      <c r="J17" s="12">
        <v>21443</v>
      </c>
      <c r="K17" s="12">
        <v>105509</v>
      </c>
      <c r="L17" s="12">
        <v>103127</v>
      </c>
    </row>
    <row r="18" spans="1:15" s="3" customFormat="1" ht="9" customHeight="1" x14ac:dyDescent="0.25">
      <c r="A18" s="23">
        <v>1981</v>
      </c>
      <c r="B18" s="24">
        <v>208608</v>
      </c>
      <c r="C18" s="24">
        <v>921093</v>
      </c>
      <c r="D18" s="25" t="s">
        <v>16</v>
      </c>
      <c r="E18" s="24">
        <v>655220</v>
      </c>
      <c r="F18" s="24">
        <v>24800</v>
      </c>
      <c r="G18" s="24">
        <v>680020</v>
      </c>
      <c r="H18" s="24">
        <v>656285</v>
      </c>
      <c r="I18" s="24">
        <v>83154</v>
      </c>
      <c r="J18" s="24">
        <v>21461</v>
      </c>
      <c r="K18" s="24">
        <v>104615</v>
      </c>
      <c r="L18" s="24">
        <v>101454</v>
      </c>
    </row>
    <row r="19" spans="1:15" s="3" customFormat="1" ht="9" customHeight="1" x14ac:dyDescent="0.25">
      <c r="A19" s="11">
        <v>1982</v>
      </c>
      <c r="B19" s="12">
        <v>194157</v>
      </c>
      <c r="C19" s="12">
        <v>947513</v>
      </c>
      <c r="D19" s="13" t="s">
        <v>16</v>
      </c>
      <c r="E19" s="12">
        <v>670269</v>
      </c>
      <c r="F19" s="12">
        <v>24999</v>
      </c>
      <c r="G19" s="12">
        <v>695268</v>
      </c>
      <c r="H19" s="12">
        <v>671261</v>
      </c>
      <c r="I19" s="12">
        <v>81621</v>
      </c>
      <c r="J19" s="12">
        <v>23615</v>
      </c>
      <c r="K19" s="12">
        <v>105236</v>
      </c>
      <c r="L19" s="12">
        <v>101134</v>
      </c>
    </row>
    <row r="20" spans="1:15" s="3" customFormat="1" ht="9" customHeight="1" x14ac:dyDescent="0.25">
      <c r="A20" s="23">
        <v>1983</v>
      </c>
      <c r="B20" s="24">
        <v>179783</v>
      </c>
      <c r="C20" s="24">
        <v>937022</v>
      </c>
      <c r="D20" s="25" t="s">
        <v>16</v>
      </c>
      <c r="E20" s="24">
        <v>663692</v>
      </c>
      <c r="F20" s="24">
        <v>24106</v>
      </c>
      <c r="G20" s="24">
        <v>687798</v>
      </c>
      <c r="H20" s="24">
        <v>664687</v>
      </c>
      <c r="I20" s="24">
        <v>80995</v>
      </c>
      <c r="J20" s="24">
        <v>23788</v>
      </c>
      <c r="K20" s="24">
        <v>104783</v>
      </c>
      <c r="L20" s="24">
        <v>99920</v>
      </c>
      <c r="N20" s="179"/>
      <c r="O20" s="179"/>
    </row>
    <row r="21" spans="1:15" s="3" customFormat="1" ht="9" customHeight="1" x14ac:dyDescent="0.25">
      <c r="A21" s="11">
        <v>1984</v>
      </c>
      <c r="B21" s="12">
        <v>166265</v>
      </c>
      <c r="C21" s="12">
        <v>913435</v>
      </c>
      <c r="D21" s="13" t="s">
        <v>16</v>
      </c>
      <c r="E21" s="12">
        <v>649335</v>
      </c>
      <c r="F21" s="12">
        <v>22706</v>
      </c>
      <c r="G21" s="12">
        <v>672041</v>
      </c>
      <c r="H21" s="12">
        <v>650308</v>
      </c>
      <c r="I21" s="12">
        <v>80395</v>
      </c>
      <c r="J21" s="12">
        <v>23621</v>
      </c>
      <c r="K21" s="12">
        <v>104016</v>
      </c>
      <c r="L21" s="12">
        <v>98341</v>
      </c>
      <c r="N21" s="179"/>
      <c r="O21" s="179"/>
    </row>
    <row r="22" spans="1:15" s="3" customFormat="1" ht="9" customHeight="1" x14ac:dyDescent="0.25">
      <c r="A22" s="23">
        <v>1985</v>
      </c>
      <c r="B22" s="24">
        <v>153274</v>
      </c>
      <c r="C22" s="24">
        <v>888289</v>
      </c>
      <c r="D22" s="25" t="s">
        <v>16</v>
      </c>
      <c r="E22" s="24">
        <v>633664</v>
      </c>
      <c r="F22" s="24">
        <v>21166</v>
      </c>
      <c r="G22" s="24">
        <v>654830</v>
      </c>
      <c r="H22" s="24">
        <v>634634</v>
      </c>
      <c r="I22" s="24">
        <v>80167</v>
      </c>
      <c r="J22" s="24">
        <v>23246</v>
      </c>
      <c r="K22" s="24">
        <v>103413</v>
      </c>
      <c r="L22" s="24">
        <v>97011</v>
      </c>
      <c r="N22" s="179"/>
      <c r="O22" s="179"/>
    </row>
    <row r="23" spans="1:15" s="3" customFormat="1" ht="9" customHeight="1" x14ac:dyDescent="0.25">
      <c r="A23" s="11">
        <v>1986</v>
      </c>
      <c r="B23" s="12">
        <v>140463</v>
      </c>
      <c r="C23" s="12">
        <v>865178</v>
      </c>
      <c r="D23" s="13" t="s">
        <v>16</v>
      </c>
      <c r="E23" s="12">
        <v>616421</v>
      </c>
      <c r="F23" s="12">
        <v>19687</v>
      </c>
      <c r="G23" s="12">
        <v>636108</v>
      </c>
      <c r="H23" s="12">
        <v>617387</v>
      </c>
      <c r="I23" s="12">
        <v>80458</v>
      </c>
      <c r="J23" s="12">
        <v>23039</v>
      </c>
      <c r="K23" s="12">
        <v>103497</v>
      </c>
      <c r="L23" s="12">
        <v>96434</v>
      </c>
      <c r="N23" s="179"/>
      <c r="O23" s="179"/>
    </row>
    <row r="24" spans="1:15" s="3" customFormat="1" ht="9" customHeight="1" x14ac:dyDescent="0.25">
      <c r="A24" s="23">
        <v>1987</v>
      </c>
      <c r="B24" s="24">
        <v>127183</v>
      </c>
      <c r="C24" s="24">
        <v>833810</v>
      </c>
      <c r="D24" s="25" t="s">
        <v>16</v>
      </c>
      <c r="E24" s="24">
        <v>590703</v>
      </c>
      <c r="F24" s="24">
        <v>17813</v>
      </c>
      <c r="G24" s="24">
        <v>608516</v>
      </c>
      <c r="H24" s="24">
        <v>591646</v>
      </c>
      <c r="I24" s="24">
        <v>79838</v>
      </c>
      <c r="J24" s="24">
        <v>22167</v>
      </c>
      <c r="K24" s="24">
        <v>102005</v>
      </c>
      <c r="L24" s="24">
        <v>94706</v>
      </c>
    </row>
    <row r="25" spans="1:15" s="3" customFormat="1" ht="9" customHeight="1" x14ac:dyDescent="0.25">
      <c r="A25" s="11">
        <v>1988</v>
      </c>
      <c r="B25" s="12">
        <v>116269</v>
      </c>
      <c r="C25" s="12">
        <v>801556</v>
      </c>
      <c r="D25" s="13" t="s">
        <v>16</v>
      </c>
      <c r="E25" s="12">
        <v>566545</v>
      </c>
      <c r="F25" s="12">
        <v>16391</v>
      </c>
      <c r="G25" s="12">
        <v>582936</v>
      </c>
      <c r="H25" s="12">
        <v>567471</v>
      </c>
      <c r="I25" s="12">
        <v>81625</v>
      </c>
      <c r="J25" s="12">
        <v>22008</v>
      </c>
      <c r="K25" s="12">
        <v>103633</v>
      </c>
      <c r="L25" s="12">
        <v>95854</v>
      </c>
    </row>
    <row r="26" spans="1:15" s="3" customFormat="1" ht="9" customHeight="1" x14ac:dyDescent="0.25">
      <c r="A26" s="23">
        <v>1989</v>
      </c>
      <c r="B26" s="24">
        <v>106400</v>
      </c>
      <c r="C26" s="24">
        <v>765232</v>
      </c>
      <c r="D26" s="24">
        <v>4110</v>
      </c>
      <c r="E26" s="24">
        <v>537235</v>
      </c>
      <c r="F26" s="24">
        <v>14661</v>
      </c>
      <c r="G26" s="24">
        <v>551896</v>
      </c>
      <c r="H26" s="24">
        <v>538073</v>
      </c>
      <c r="I26" s="24">
        <v>84034</v>
      </c>
      <c r="J26" s="24">
        <v>21768</v>
      </c>
      <c r="K26" s="24">
        <v>105802</v>
      </c>
      <c r="L26" s="24">
        <v>97385</v>
      </c>
      <c r="N26" s="126"/>
    </row>
    <row r="27" spans="1:15" s="3" customFormat="1" ht="9" customHeight="1" x14ac:dyDescent="0.25">
      <c r="A27" s="11">
        <v>1990</v>
      </c>
      <c r="B27" s="12">
        <v>95115</v>
      </c>
      <c r="C27" s="12">
        <v>726774</v>
      </c>
      <c r="D27" s="12">
        <v>4515</v>
      </c>
      <c r="E27" s="12">
        <v>512152</v>
      </c>
      <c r="F27" s="12">
        <v>13259</v>
      </c>
      <c r="G27" s="12">
        <v>525411</v>
      </c>
      <c r="H27" s="12">
        <v>512943</v>
      </c>
      <c r="I27" s="12">
        <v>88810</v>
      </c>
      <c r="J27" s="12">
        <v>21822</v>
      </c>
      <c r="K27" s="12">
        <v>110632</v>
      </c>
      <c r="L27" s="12">
        <v>101413</v>
      </c>
    </row>
    <row r="28" spans="1:15" s="3" customFormat="1" ht="9" customHeight="1" x14ac:dyDescent="0.25">
      <c r="A28" s="23">
        <v>1991</v>
      </c>
      <c r="B28" s="24">
        <v>85840</v>
      </c>
      <c r="C28" s="24">
        <v>690681</v>
      </c>
      <c r="D28" s="24">
        <v>5002</v>
      </c>
      <c r="E28" s="24">
        <v>488621</v>
      </c>
      <c r="F28" s="24">
        <v>11938</v>
      </c>
      <c r="G28" s="24">
        <v>500559</v>
      </c>
      <c r="H28" s="24">
        <v>489377</v>
      </c>
      <c r="I28" s="24">
        <v>92914</v>
      </c>
      <c r="J28" s="24">
        <v>21831</v>
      </c>
      <c r="K28" s="24">
        <v>114745</v>
      </c>
      <c r="L28" s="24">
        <v>104933</v>
      </c>
    </row>
    <row r="29" spans="1:15" s="3" customFormat="1" ht="9" customHeight="1" x14ac:dyDescent="0.25">
      <c r="A29" s="11">
        <v>1992</v>
      </c>
      <c r="B29" s="12">
        <v>77010</v>
      </c>
      <c r="C29" s="12">
        <v>654698</v>
      </c>
      <c r="D29" s="12">
        <v>4534</v>
      </c>
      <c r="E29" s="12">
        <v>465673</v>
      </c>
      <c r="F29" s="12">
        <v>10802</v>
      </c>
      <c r="G29" s="12">
        <v>476475</v>
      </c>
      <c r="H29" s="12">
        <v>466378</v>
      </c>
      <c r="I29" s="12">
        <v>99115</v>
      </c>
      <c r="J29" s="12">
        <v>22504</v>
      </c>
      <c r="K29" s="12">
        <v>121619</v>
      </c>
      <c r="L29" s="12">
        <v>110812</v>
      </c>
    </row>
    <row r="30" spans="1:15" s="3" customFormat="1" ht="9" customHeight="1" x14ac:dyDescent="0.25">
      <c r="A30" s="23">
        <v>1993</v>
      </c>
      <c r="B30" s="24">
        <v>68727</v>
      </c>
      <c r="C30" s="24">
        <v>619220</v>
      </c>
      <c r="D30" s="24">
        <v>4118</v>
      </c>
      <c r="E30" s="24">
        <v>449642</v>
      </c>
      <c r="F30" s="24">
        <v>9840</v>
      </c>
      <c r="G30" s="24">
        <v>459482</v>
      </c>
      <c r="H30" s="24">
        <v>450323</v>
      </c>
      <c r="I30" s="24">
        <v>108195</v>
      </c>
      <c r="J30" s="24">
        <v>23911</v>
      </c>
      <c r="K30" s="24">
        <v>132106</v>
      </c>
      <c r="L30" s="24">
        <v>119928</v>
      </c>
    </row>
    <row r="31" spans="1:15" s="3" customFormat="1" ht="9" customHeight="1" x14ac:dyDescent="0.25">
      <c r="A31" s="11">
        <v>1994</v>
      </c>
      <c r="B31" s="14">
        <v>60939</v>
      </c>
      <c r="C31" s="14">
        <v>584125</v>
      </c>
      <c r="D31" s="14">
        <v>3782</v>
      </c>
      <c r="E31" s="15">
        <v>432421</v>
      </c>
      <c r="F31" s="14">
        <v>8874</v>
      </c>
      <c r="G31" s="12">
        <v>441295</v>
      </c>
      <c r="H31" s="14">
        <v>433066</v>
      </c>
      <c r="I31" s="14">
        <v>118078</v>
      </c>
      <c r="J31" s="14">
        <v>25125</v>
      </c>
      <c r="K31" s="12">
        <v>143203</v>
      </c>
      <c r="L31" s="14">
        <v>129726</v>
      </c>
    </row>
    <row r="32" spans="1:15" s="3" customFormat="1" ht="9" customHeight="1" x14ac:dyDescent="0.25">
      <c r="A32" s="23">
        <v>1995</v>
      </c>
      <c r="B32" s="26">
        <v>53696</v>
      </c>
      <c r="C32" s="26">
        <v>547949</v>
      </c>
      <c r="D32" s="26">
        <v>3552</v>
      </c>
      <c r="E32" s="27">
        <v>412401</v>
      </c>
      <c r="F32" s="26">
        <v>7990</v>
      </c>
      <c r="G32" s="24">
        <v>420391</v>
      </c>
      <c r="H32" s="26">
        <v>413019</v>
      </c>
      <c r="I32" s="26">
        <v>126250</v>
      </c>
      <c r="J32" s="26">
        <v>25134</v>
      </c>
      <c r="K32" s="24">
        <v>151384</v>
      </c>
      <c r="L32" s="26">
        <v>137432</v>
      </c>
    </row>
    <row r="33" spans="1:14" s="6" customFormat="1" ht="9" customHeight="1" x14ac:dyDescent="0.25">
      <c r="A33" s="16" t="s">
        <v>17</v>
      </c>
      <c r="B33" s="14">
        <v>46914</v>
      </c>
      <c r="C33" s="14">
        <v>511747</v>
      </c>
      <c r="D33" s="14">
        <v>4153</v>
      </c>
      <c r="E33" s="14">
        <v>455832</v>
      </c>
      <c r="F33" s="15">
        <v>10509</v>
      </c>
      <c r="G33" s="14">
        <v>466341</v>
      </c>
      <c r="H33" s="14">
        <v>466537</v>
      </c>
      <c r="I33" s="14">
        <v>168933</v>
      </c>
      <c r="J33" s="14">
        <v>29837</v>
      </c>
      <c r="K33" s="14">
        <v>198770</v>
      </c>
      <c r="L33" s="14">
        <v>168954.5</v>
      </c>
      <c r="N33" s="7"/>
    </row>
    <row r="34" spans="1:14" s="6" customFormat="1" ht="9" customHeight="1" x14ac:dyDescent="0.25">
      <c r="A34" s="28">
        <v>1997</v>
      </c>
      <c r="B34" s="26">
        <v>40330</v>
      </c>
      <c r="C34" s="26">
        <v>474354</v>
      </c>
      <c r="D34" s="26">
        <v>3868</v>
      </c>
      <c r="E34" s="26">
        <v>438903</v>
      </c>
      <c r="F34" s="27">
        <v>9678</v>
      </c>
      <c r="G34" s="26">
        <v>448581</v>
      </c>
      <c r="H34" s="26">
        <v>448751</v>
      </c>
      <c r="I34" s="26">
        <v>186721</v>
      </c>
      <c r="J34" s="26">
        <v>33079</v>
      </c>
      <c r="K34" s="26">
        <v>219800</v>
      </c>
      <c r="L34" s="26">
        <v>186830</v>
      </c>
      <c r="N34" s="7"/>
    </row>
    <row r="35" spans="1:14" s="6" customFormat="1" ht="9" customHeight="1" x14ac:dyDescent="0.25">
      <c r="A35" s="16">
        <v>1998</v>
      </c>
      <c r="B35" s="14">
        <v>34635</v>
      </c>
      <c r="C35" s="14">
        <v>438548</v>
      </c>
      <c r="D35" s="14">
        <v>4068</v>
      </c>
      <c r="E35" s="14">
        <v>431383</v>
      </c>
      <c r="F35" s="15">
        <v>9086</v>
      </c>
      <c r="G35" s="14">
        <v>440469</v>
      </c>
      <c r="H35" s="14">
        <v>440612</v>
      </c>
      <c r="I35" s="14">
        <v>203998</v>
      </c>
      <c r="J35" s="14">
        <v>37514</v>
      </c>
      <c r="K35" s="14">
        <v>241512</v>
      </c>
      <c r="L35" s="14">
        <v>205285.19999999998</v>
      </c>
      <c r="N35" s="7"/>
    </row>
    <row r="36" spans="1:14" s="3" customFormat="1" ht="9" customHeight="1" x14ac:dyDescent="0.25">
      <c r="A36" s="28">
        <v>1999</v>
      </c>
      <c r="B36" s="26">
        <v>29455</v>
      </c>
      <c r="C36" s="26">
        <v>402954</v>
      </c>
      <c r="D36" s="26">
        <v>4120</v>
      </c>
      <c r="E36" s="27">
        <v>434503</v>
      </c>
      <c r="F36" s="27">
        <v>8799</v>
      </c>
      <c r="G36" s="24">
        <v>443302</v>
      </c>
      <c r="H36" s="26">
        <v>443416</v>
      </c>
      <c r="I36" s="26">
        <v>224451</v>
      </c>
      <c r="J36" s="26">
        <v>43346</v>
      </c>
      <c r="K36" s="24">
        <v>267797</v>
      </c>
      <c r="L36" s="26">
        <v>227627.44999999998</v>
      </c>
      <c r="N36" s="8"/>
    </row>
    <row r="37" spans="1:14" s="6" customFormat="1" ht="9" customHeight="1" x14ac:dyDescent="0.25">
      <c r="A37" s="16">
        <v>2000</v>
      </c>
      <c r="B37" s="14">
        <v>24748</v>
      </c>
      <c r="C37" s="14">
        <v>366877</v>
      </c>
      <c r="D37" s="14">
        <v>4607</v>
      </c>
      <c r="E37" s="14">
        <v>431916</v>
      </c>
      <c r="F37" s="15">
        <v>8413</v>
      </c>
      <c r="G37" s="14">
        <v>440329</v>
      </c>
      <c r="H37" s="14">
        <v>432650</v>
      </c>
      <c r="I37" s="14">
        <v>222107</v>
      </c>
      <c r="J37" s="14">
        <v>51191</v>
      </c>
      <c r="K37" s="14">
        <v>273298</v>
      </c>
      <c r="L37" s="14">
        <v>232303.3</v>
      </c>
      <c r="N37" s="7"/>
    </row>
    <row r="38" spans="1:14" s="6" customFormat="1" ht="9" customHeight="1" x14ac:dyDescent="0.25">
      <c r="A38" s="28">
        <v>2001</v>
      </c>
      <c r="B38" s="26">
        <v>20652</v>
      </c>
      <c r="C38" s="26">
        <v>333367</v>
      </c>
      <c r="D38" s="26">
        <v>4897</v>
      </c>
      <c r="E38" s="26">
        <v>426790</v>
      </c>
      <c r="F38" s="27">
        <v>8087</v>
      </c>
      <c r="G38" s="26">
        <v>434877</v>
      </c>
      <c r="H38" s="26">
        <v>427508</v>
      </c>
      <c r="I38" s="26">
        <v>239812</v>
      </c>
      <c r="J38" s="26">
        <v>58736</v>
      </c>
      <c r="K38" s="26">
        <v>298548</v>
      </c>
      <c r="L38" s="26">
        <v>253765.8</v>
      </c>
      <c r="N38" s="7"/>
    </row>
    <row r="39" spans="1:14" s="6" customFormat="1" ht="9" customHeight="1" x14ac:dyDescent="0.25">
      <c r="A39" s="16">
        <v>2002</v>
      </c>
      <c r="B39" s="14">
        <v>16839</v>
      </c>
      <c r="C39" s="14">
        <v>298696</v>
      </c>
      <c r="D39" s="14">
        <v>4433</v>
      </c>
      <c r="E39" s="14">
        <v>418276</v>
      </c>
      <c r="F39" s="15">
        <v>7575</v>
      </c>
      <c r="G39" s="14">
        <v>425851</v>
      </c>
      <c r="H39" s="14">
        <v>418959</v>
      </c>
      <c r="I39" s="14">
        <v>252100</v>
      </c>
      <c r="J39" s="14">
        <v>64786</v>
      </c>
      <c r="K39" s="14">
        <v>316886</v>
      </c>
      <c r="L39" s="14">
        <v>269353.09999999998</v>
      </c>
      <c r="M39" s="128"/>
      <c r="N39" s="7"/>
    </row>
    <row r="40" spans="1:14" s="3" customFormat="1" ht="9" customHeight="1" x14ac:dyDescent="0.25">
      <c r="A40" s="23">
        <v>2003</v>
      </c>
      <c r="B40" s="26">
        <v>13417</v>
      </c>
      <c r="C40" s="26">
        <v>264004</v>
      </c>
      <c r="D40" s="26">
        <v>4454</v>
      </c>
      <c r="E40" s="26">
        <v>413790</v>
      </c>
      <c r="F40" s="26">
        <v>7235</v>
      </c>
      <c r="G40" s="24">
        <v>421025</v>
      </c>
      <c r="H40" s="26">
        <v>414455</v>
      </c>
      <c r="I40" s="27">
        <v>264374</v>
      </c>
      <c r="J40" s="27">
        <v>70992</v>
      </c>
      <c r="K40" s="24">
        <v>335366</v>
      </c>
      <c r="L40" s="26">
        <v>285061.09999999998</v>
      </c>
      <c r="M40" s="128"/>
      <c r="N40" s="8"/>
    </row>
    <row r="41" spans="1:14" s="3" customFormat="1" ht="9" customHeight="1" x14ac:dyDescent="0.25">
      <c r="A41" s="11">
        <v>2004</v>
      </c>
      <c r="B41" s="14">
        <v>10858</v>
      </c>
      <c r="C41" s="14">
        <v>235680</v>
      </c>
      <c r="D41" s="14">
        <v>4856</v>
      </c>
      <c r="E41" s="14">
        <v>409531</v>
      </c>
      <c r="F41" s="14">
        <v>6761</v>
      </c>
      <c r="G41" s="24">
        <v>416292</v>
      </c>
      <c r="H41" s="14">
        <v>410173</v>
      </c>
      <c r="I41" s="15">
        <v>276143</v>
      </c>
      <c r="J41" s="15">
        <v>75669</v>
      </c>
      <c r="K41" s="12">
        <v>351812</v>
      </c>
      <c r="L41" s="14">
        <v>299040.2</v>
      </c>
      <c r="M41" s="128"/>
      <c r="N41" s="8"/>
    </row>
    <row r="42" spans="1:14" s="3" customFormat="1" ht="9" customHeight="1" x14ac:dyDescent="0.25">
      <c r="A42" s="23">
        <v>2005</v>
      </c>
      <c r="B42" s="27">
        <v>8530</v>
      </c>
      <c r="C42" s="27">
        <v>206884</v>
      </c>
      <c r="D42" s="27">
        <v>7135</v>
      </c>
      <c r="E42" s="26">
        <v>409981</v>
      </c>
      <c r="F42" s="26">
        <v>6291</v>
      </c>
      <c r="G42" s="24">
        <v>416272</v>
      </c>
      <c r="H42" s="26">
        <v>404944</v>
      </c>
      <c r="I42" s="26">
        <v>292200</v>
      </c>
      <c r="J42" s="26">
        <v>78165</v>
      </c>
      <c r="K42" s="24">
        <v>370365</v>
      </c>
      <c r="L42" s="26">
        <v>314810.25</v>
      </c>
      <c r="M42" s="128"/>
      <c r="N42" s="8"/>
    </row>
    <row r="43" spans="1:14" s="3" customFormat="1" ht="9" customHeight="1" x14ac:dyDescent="0.25">
      <c r="A43" s="11">
        <v>2006</v>
      </c>
      <c r="B43" s="15">
        <v>6624</v>
      </c>
      <c r="C43" s="15">
        <v>180949</v>
      </c>
      <c r="D43" s="15">
        <v>7585</v>
      </c>
      <c r="E43" s="14">
        <v>408565</v>
      </c>
      <c r="F43" s="14">
        <v>5788</v>
      </c>
      <c r="G43" s="24">
        <v>414353</v>
      </c>
      <c r="H43" s="14">
        <v>403957</v>
      </c>
      <c r="I43" s="14">
        <v>293014</v>
      </c>
      <c r="J43" s="14">
        <v>80153</v>
      </c>
      <c r="K43" s="12">
        <v>373167</v>
      </c>
      <c r="L43" s="14">
        <v>317191.95</v>
      </c>
      <c r="M43" s="128"/>
      <c r="N43" s="8"/>
    </row>
    <row r="44" spans="1:14" s="3" customFormat="1" ht="9" customHeight="1" x14ac:dyDescent="0.25">
      <c r="A44" s="23">
        <v>2007</v>
      </c>
      <c r="B44" s="27">
        <v>5071</v>
      </c>
      <c r="C44" s="27">
        <v>156624</v>
      </c>
      <c r="D44" s="27">
        <v>9870</v>
      </c>
      <c r="E44" s="26">
        <v>406613</v>
      </c>
      <c r="F44" s="26">
        <v>5408</v>
      </c>
      <c r="G44" s="24">
        <v>412021</v>
      </c>
      <c r="H44" s="26">
        <v>407255</v>
      </c>
      <c r="I44" s="26">
        <v>280358</v>
      </c>
      <c r="J44" s="26">
        <v>76073</v>
      </c>
      <c r="K44" s="24">
        <v>356431</v>
      </c>
      <c r="L44" s="26">
        <v>302966.34999999998</v>
      </c>
      <c r="M44" s="128"/>
      <c r="N44" s="8"/>
    </row>
    <row r="45" spans="1:14" s="3" customFormat="1" ht="9" customHeight="1" x14ac:dyDescent="0.25">
      <c r="A45" s="11">
        <v>2008</v>
      </c>
      <c r="B45" s="15">
        <v>3754</v>
      </c>
      <c r="C45" s="15">
        <v>133249</v>
      </c>
      <c r="D45" s="15">
        <v>9418</v>
      </c>
      <c r="E45" s="14">
        <v>406102</v>
      </c>
      <c r="F45" s="14">
        <v>4685</v>
      </c>
      <c r="G45" s="24">
        <v>410787</v>
      </c>
      <c r="H45" s="14">
        <v>406671</v>
      </c>
      <c r="I45" s="14">
        <v>266114</v>
      </c>
      <c r="J45" s="14">
        <v>70502</v>
      </c>
      <c r="K45" s="12">
        <v>336616</v>
      </c>
      <c r="L45" s="14">
        <v>290374</v>
      </c>
      <c r="M45" s="128"/>
      <c r="N45" s="8"/>
    </row>
    <row r="46" spans="1:14" s="3" customFormat="1" ht="9" customHeight="1" x14ac:dyDescent="0.25">
      <c r="A46" s="23">
        <v>2009</v>
      </c>
      <c r="B46" s="27">
        <v>2810</v>
      </c>
      <c r="C46" s="27">
        <v>112453</v>
      </c>
      <c r="D46" s="27">
        <v>9682</v>
      </c>
      <c r="E46" s="26">
        <v>417835</v>
      </c>
      <c r="F46" s="26">
        <v>4782</v>
      </c>
      <c r="G46" s="24">
        <v>422617</v>
      </c>
      <c r="H46" s="26">
        <v>418441</v>
      </c>
      <c r="I46" s="26">
        <v>254740</v>
      </c>
      <c r="J46" s="26">
        <v>66259</v>
      </c>
      <c r="K46" s="24">
        <v>320999</v>
      </c>
      <c r="L46" s="26">
        <v>277673</v>
      </c>
      <c r="M46" s="128"/>
      <c r="N46" s="8"/>
    </row>
    <row r="47" spans="1:14" s="3" customFormat="1" ht="9" customHeight="1" x14ac:dyDescent="0.25">
      <c r="A47" s="11">
        <v>2010</v>
      </c>
      <c r="B47" s="15">
        <v>2025</v>
      </c>
      <c r="C47" s="15">
        <v>93999</v>
      </c>
      <c r="D47" s="15">
        <v>8823</v>
      </c>
      <c r="E47" s="14">
        <v>421214</v>
      </c>
      <c r="F47" s="14">
        <v>4443</v>
      </c>
      <c r="G47" s="24">
        <v>425657</v>
      </c>
      <c r="H47" s="14">
        <v>421805</v>
      </c>
      <c r="I47" s="14">
        <v>242517</v>
      </c>
      <c r="J47" s="14">
        <v>61084</v>
      </c>
      <c r="K47" s="12">
        <v>303601</v>
      </c>
      <c r="L47" s="14">
        <v>263572</v>
      </c>
      <c r="M47" s="128"/>
      <c r="N47" s="8"/>
    </row>
    <row r="48" spans="1:14" s="3" customFormat="1" ht="9" customHeight="1" x14ac:dyDescent="0.25">
      <c r="A48" s="23">
        <v>2011</v>
      </c>
      <c r="B48" s="27">
        <v>1448</v>
      </c>
      <c r="C48" s="27">
        <v>77786</v>
      </c>
      <c r="D48" s="27">
        <v>8039</v>
      </c>
      <c r="E48" s="26">
        <v>421415</v>
      </c>
      <c r="F48" s="26">
        <v>4091</v>
      </c>
      <c r="G48" s="24">
        <v>425506</v>
      </c>
      <c r="H48" s="26">
        <v>421970</v>
      </c>
      <c r="I48" s="26">
        <v>227231</v>
      </c>
      <c r="J48" s="26">
        <v>55370</v>
      </c>
      <c r="K48" s="24">
        <v>282601</v>
      </c>
      <c r="L48" s="26">
        <v>246341</v>
      </c>
      <c r="M48" s="128"/>
    </row>
    <row r="49" spans="1:13" s="3" customFormat="1" ht="9" customHeight="1" x14ac:dyDescent="0.25">
      <c r="A49" s="11">
        <v>2012</v>
      </c>
      <c r="B49" s="15">
        <v>954</v>
      </c>
      <c r="C49" s="15">
        <v>62391</v>
      </c>
      <c r="D49" s="15">
        <v>7346</v>
      </c>
      <c r="E49" s="14">
        <v>418267</v>
      </c>
      <c r="F49" s="14">
        <v>3666</v>
      </c>
      <c r="G49" s="24">
        <v>421933</v>
      </c>
      <c r="H49" s="14">
        <v>418782</v>
      </c>
      <c r="I49" s="15">
        <v>214031</v>
      </c>
      <c r="J49" s="15">
        <v>50350</v>
      </c>
      <c r="K49" s="12">
        <v>264381</v>
      </c>
      <c r="L49" s="14">
        <v>231301</v>
      </c>
      <c r="M49" s="128"/>
    </row>
    <row r="50" spans="1:13" s="3" customFormat="1" ht="9" customHeight="1" x14ac:dyDescent="0.25">
      <c r="A50" s="23">
        <v>2013</v>
      </c>
      <c r="B50" s="27">
        <v>638</v>
      </c>
      <c r="C50" s="27">
        <v>49628</v>
      </c>
      <c r="D50" s="27">
        <v>6884</v>
      </c>
      <c r="E50" s="26">
        <v>418328</v>
      </c>
      <c r="F50" s="26">
        <v>3286</v>
      </c>
      <c r="G50" s="24">
        <v>421614</v>
      </c>
      <c r="H50" s="26">
        <v>418805</v>
      </c>
      <c r="I50" s="129">
        <v>200880</v>
      </c>
      <c r="J50" s="27">
        <v>45362</v>
      </c>
      <c r="K50" s="24">
        <v>246242</v>
      </c>
      <c r="L50" s="26">
        <v>216395</v>
      </c>
      <c r="M50" s="128"/>
    </row>
    <row r="51" spans="1:13" s="3" customFormat="1" ht="9" customHeight="1" x14ac:dyDescent="0.25">
      <c r="A51" s="17">
        <v>2014</v>
      </c>
      <c r="B51" s="15">
        <v>412</v>
      </c>
      <c r="C51" s="15">
        <v>39148</v>
      </c>
      <c r="D51" s="15">
        <v>6115</v>
      </c>
      <c r="E51" s="14">
        <v>422390</v>
      </c>
      <c r="F51" s="14">
        <v>2918</v>
      </c>
      <c r="G51" s="24">
        <v>425308</v>
      </c>
      <c r="H51" s="14">
        <v>422823</v>
      </c>
      <c r="I51" s="15">
        <v>184330</v>
      </c>
      <c r="J51" s="15">
        <v>39887</v>
      </c>
      <c r="K51" s="12">
        <v>224217</v>
      </c>
      <c r="L51" s="14">
        <v>198063</v>
      </c>
      <c r="M51" s="128"/>
    </row>
    <row r="52" spans="1:13" s="3" customFormat="1" ht="9" customHeight="1" x14ac:dyDescent="0.25">
      <c r="A52" s="29">
        <v>2015</v>
      </c>
      <c r="B52" s="27">
        <v>243</v>
      </c>
      <c r="C52" s="27">
        <v>29818</v>
      </c>
      <c r="D52" s="27">
        <v>5778</v>
      </c>
      <c r="E52" s="26">
        <v>428180</v>
      </c>
      <c r="F52" s="26">
        <v>2685</v>
      </c>
      <c r="G52" s="24">
        <v>430865</v>
      </c>
      <c r="H52" s="26">
        <v>428571</v>
      </c>
      <c r="I52" s="27">
        <v>172129</v>
      </c>
      <c r="J52" s="27">
        <v>36771</v>
      </c>
      <c r="K52" s="24">
        <v>208900</v>
      </c>
      <c r="L52" s="26">
        <v>184735</v>
      </c>
    </row>
    <row r="53" spans="1:13" s="3" customFormat="1" ht="9" customHeight="1" x14ac:dyDescent="0.25">
      <c r="A53" s="17">
        <v>2016</v>
      </c>
      <c r="B53" s="15">
        <v>141</v>
      </c>
      <c r="C53" s="15">
        <v>22549</v>
      </c>
      <c r="D53" s="15">
        <v>5328</v>
      </c>
      <c r="E53" s="15">
        <v>430654</v>
      </c>
      <c r="F53" s="14">
        <v>2414</v>
      </c>
      <c r="G53" s="12">
        <v>433068</v>
      </c>
      <c r="H53" s="14">
        <v>431009</v>
      </c>
      <c r="I53" s="15">
        <v>159727</v>
      </c>
      <c r="J53" s="15">
        <v>33137</v>
      </c>
      <c r="K53" s="12">
        <v>192864</v>
      </c>
      <c r="L53" s="14">
        <v>171038</v>
      </c>
    </row>
    <row r="54" spans="1:13" s="3" customFormat="1" ht="9" customHeight="1" x14ac:dyDescent="0.25">
      <c r="A54" s="29">
        <v>2017</v>
      </c>
      <c r="B54" s="27">
        <v>88</v>
      </c>
      <c r="C54" s="27">
        <v>16456</v>
      </c>
      <c r="D54" s="27">
        <v>4627</v>
      </c>
      <c r="E54" s="27">
        <v>433989</v>
      </c>
      <c r="F54" s="26">
        <v>2110</v>
      </c>
      <c r="G54" s="24">
        <v>436099</v>
      </c>
      <c r="H54" s="26">
        <v>434295</v>
      </c>
      <c r="I54" s="27">
        <v>137913</v>
      </c>
      <c r="J54" s="27">
        <v>27063</v>
      </c>
      <c r="K54" s="24">
        <v>164976</v>
      </c>
      <c r="L54" s="26">
        <v>147206</v>
      </c>
    </row>
    <row r="55" spans="1:13" s="3" customFormat="1" ht="9" customHeight="1" x14ac:dyDescent="0.25">
      <c r="A55" s="17">
        <f>A54+1</f>
        <v>2018</v>
      </c>
      <c r="B55" s="15">
        <v>55</v>
      </c>
      <c r="C55" s="15">
        <v>11889</v>
      </c>
      <c r="D55" s="15">
        <v>4380</v>
      </c>
      <c r="E55" s="15">
        <v>453806</v>
      </c>
      <c r="F55" s="14">
        <v>1845</v>
      </c>
      <c r="G55" s="12">
        <v>455651</v>
      </c>
      <c r="H55" s="14">
        <v>454085</v>
      </c>
      <c r="I55" s="15">
        <v>134916</v>
      </c>
      <c r="J55" s="15">
        <v>25465</v>
      </c>
      <c r="K55" s="12">
        <v>160381</v>
      </c>
      <c r="L55" s="14">
        <v>143622</v>
      </c>
    </row>
    <row r="56" spans="1:13" s="3" customFormat="1" ht="9" customHeight="1" x14ac:dyDescent="0.25">
      <c r="A56" s="29" t="s">
        <v>18</v>
      </c>
      <c r="B56" s="27">
        <v>32</v>
      </c>
      <c r="C56" s="27">
        <v>8419</v>
      </c>
      <c r="D56" s="27">
        <v>4056</v>
      </c>
      <c r="E56" s="27">
        <v>486603</v>
      </c>
      <c r="F56" s="26">
        <v>1623</v>
      </c>
      <c r="G56" s="24">
        <v>488226</v>
      </c>
      <c r="H56" s="26">
        <v>486848</v>
      </c>
      <c r="I56" s="27">
        <v>127068</v>
      </c>
      <c r="J56" s="27">
        <v>22897</v>
      </c>
      <c r="K56" s="24">
        <v>149965</v>
      </c>
      <c r="L56" s="26">
        <v>134883</v>
      </c>
    </row>
    <row r="57" spans="1:13" s="3" customFormat="1" ht="9" customHeight="1" x14ac:dyDescent="0.25">
      <c r="A57" s="17"/>
      <c r="B57" s="15"/>
      <c r="C57" s="15"/>
      <c r="D57" s="15"/>
      <c r="E57" s="15"/>
      <c r="F57" s="14"/>
      <c r="G57" s="12"/>
      <c r="H57" s="14"/>
      <c r="I57" s="15"/>
      <c r="J57" s="15"/>
      <c r="K57" s="12"/>
      <c r="L57" s="14"/>
    </row>
    <row r="58" spans="1:13" s="3" customFormat="1" ht="9" customHeight="1" x14ac:dyDescent="0.25">
      <c r="A58" s="29" t="s">
        <v>18</v>
      </c>
      <c r="B58" s="27">
        <v>32</v>
      </c>
      <c r="C58" s="27">
        <v>8419</v>
      </c>
      <c r="D58" s="27">
        <v>4303</v>
      </c>
      <c r="E58" s="27">
        <v>496298</v>
      </c>
      <c r="F58" s="26">
        <v>1788</v>
      </c>
      <c r="G58" s="24">
        <v>498086</v>
      </c>
      <c r="H58" s="26">
        <v>496561</v>
      </c>
      <c r="I58" s="27">
        <v>128374</v>
      </c>
      <c r="J58" s="27">
        <v>23054</v>
      </c>
      <c r="K58" s="24">
        <v>151428</v>
      </c>
      <c r="L58" s="26">
        <v>136226</v>
      </c>
    </row>
    <row r="59" spans="1:13" s="3" customFormat="1" ht="9" customHeight="1" x14ac:dyDescent="0.25">
      <c r="A59" s="17">
        <v>2020</v>
      </c>
      <c r="B59" s="15">
        <v>15</v>
      </c>
      <c r="C59" s="15">
        <v>5608</v>
      </c>
      <c r="D59" s="15">
        <v>4040</v>
      </c>
      <c r="E59" s="15">
        <v>532117</v>
      </c>
      <c r="F59" s="14">
        <v>1582</v>
      </c>
      <c r="G59" s="12">
        <v>533699</v>
      </c>
      <c r="H59" s="14">
        <v>532350</v>
      </c>
      <c r="I59" s="15">
        <v>109262</v>
      </c>
      <c r="J59" s="15">
        <v>18447</v>
      </c>
      <c r="K59" s="12">
        <v>127709</v>
      </c>
      <c r="L59" s="14">
        <v>115655</v>
      </c>
    </row>
    <row r="60" spans="1:13" s="3" customFormat="1" ht="9" customHeight="1" x14ac:dyDescent="0.25">
      <c r="A60" s="29">
        <v>2021</v>
      </c>
      <c r="B60" s="27">
        <v>7</v>
      </c>
      <c r="C60" s="27">
        <v>3680</v>
      </c>
      <c r="D60" s="27">
        <v>3525</v>
      </c>
      <c r="E60" s="27">
        <v>553371</v>
      </c>
      <c r="F60" s="26">
        <v>1315</v>
      </c>
      <c r="G60" s="24">
        <v>554686</v>
      </c>
      <c r="H60" s="26">
        <v>553562</v>
      </c>
      <c r="I60" s="27">
        <v>96061</v>
      </c>
      <c r="J60" s="27">
        <v>14821</v>
      </c>
      <c r="K60" s="24">
        <v>110882</v>
      </c>
      <c r="L60" s="26">
        <v>101694</v>
      </c>
    </row>
    <row r="61" spans="1:13" s="3" customFormat="1" ht="9" customHeight="1" x14ac:dyDescent="0.25">
      <c r="A61" s="17">
        <v>2022</v>
      </c>
      <c r="B61" s="131">
        <v>3</v>
      </c>
      <c r="C61" s="131">
        <v>2178</v>
      </c>
      <c r="D61" s="131">
        <v>3057</v>
      </c>
      <c r="E61" s="131">
        <v>580938</v>
      </c>
      <c r="F61" s="132">
        <v>1090</v>
      </c>
      <c r="G61" s="133">
        <f>SUM(E61:F61)</f>
        <v>582028</v>
      </c>
      <c r="H61" s="132">
        <v>581102</v>
      </c>
      <c r="I61" s="131">
        <v>84760</v>
      </c>
      <c r="J61" s="131">
        <v>12247</v>
      </c>
      <c r="K61" s="133">
        <f>SUM(I61:J61)</f>
        <v>97007</v>
      </c>
      <c r="L61" s="132">
        <f>76750+4237+8010</f>
        <v>88997</v>
      </c>
    </row>
    <row r="62" spans="1:13" ht="36.75" customHeight="1" x14ac:dyDescent="0.2">
      <c r="A62" s="180" t="s">
        <v>19</v>
      </c>
      <c r="B62" s="180"/>
      <c r="C62" s="180"/>
      <c r="D62" s="180"/>
      <c r="E62" s="180"/>
      <c r="F62" s="180"/>
      <c r="G62" s="180"/>
      <c r="H62" s="180"/>
      <c r="I62" s="180"/>
      <c r="J62" s="180"/>
      <c r="K62" s="180"/>
      <c r="L62" s="180"/>
    </row>
    <row r="63" spans="1:13" x14ac:dyDescent="0.2">
      <c r="A63" s="18" t="s">
        <v>20</v>
      </c>
      <c r="B63" s="19"/>
      <c r="C63" s="19"/>
      <c r="D63" s="19"/>
      <c r="E63" s="19"/>
      <c r="F63" s="19"/>
      <c r="G63" s="19"/>
      <c r="H63" s="19"/>
    </row>
    <row r="64" spans="1:13" x14ac:dyDescent="0.2">
      <c r="A64" s="19" t="s">
        <v>21</v>
      </c>
      <c r="B64" s="19"/>
      <c r="C64" s="19"/>
      <c r="D64" s="19"/>
      <c r="E64" s="19"/>
      <c r="F64" s="19"/>
      <c r="G64" s="19"/>
      <c r="H64" s="19"/>
    </row>
    <row r="65" spans="1:12" ht="10.5" customHeight="1" x14ac:dyDescent="0.2">
      <c r="A65" s="181" t="s">
        <v>22</v>
      </c>
      <c r="B65" s="181"/>
      <c r="C65" s="181"/>
      <c r="D65" s="181"/>
      <c r="E65" s="181"/>
      <c r="F65" s="181"/>
      <c r="G65" s="181"/>
      <c r="H65" s="181"/>
      <c r="I65" s="181"/>
      <c r="J65" s="181"/>
      <c r="K65" s="181"/>
      <c r="L65" s="181"/>
    </row>
    <row r="66" spans="1:12" x14ac:dyDescent="0.2">
      <c r="A66" s="1" t="s">
        <v>23</v>
      </c>
      <c r="B66" s="19"/>
      <c r="C66" s="19"/>
      <c r="D66" s="19"/>
      <c r="E66" s="19"/>
      <c r="F66" s="19"/>
      <c r="G66" s="19"/>
      <c r="H66" s="19"/>
    </row>
    <row r="67" spans="1:12" x14ac:dyDescent="0.2">
      <c r="A67" s="49" t="s">
        <v>24</v>
      </c>
      <c r="B67" s="19"/>
      <c r="C67" s="19"/>
      <c r="D67" s="19"/>
      <c r="E67" s="19"/>
      <c r="F67" s="19"/>
      <c r="G67" s="19"/>
      <c r="H67" s="19"/>
    </row>
    <row r="68" spans="1:12" x14ac:dyDescent="0.2">
      <c r="G68" s="20"/>
    </row>
    <row r="69" spans="1:12" x14ac:dyDescent="0.2">
      <c r="F69" s="21"/>
      <c r="G69" s="22"/>
      <c r="H69" s="20"/>
    </row>
  </sheetData>
  <mergeCells count="24">
    <mergeCell ref="N20:O23"/>
    <mergeCell ref="A62:L62"/>
    <mergeCell ref="A65:L65"/>
    <mergeCell ref="H6:H12"/>
    <mergeCell ref="I6:K8"/>
    <mergeCell ref="L6:L12"/>
    <mergeCell ref="E9:F10"/>
    <mergeCell ref="G9:G12"/>
    <mergeCell ref="I9:J10"/>
    <mergeCell ref="K9:K12"/>
    <mergeCell ref="E11:E12"/>
    <mergeCell ref="F11:F12"/>
    <mergeCell ref="I11:I12"/>
    <mergeCell ref="A1:L1"/>
    <mergeCell ref="A2:A12"/>
    <mergeCell ref="B2:D2"/>
    <mergeCell ref="E2:L2"/>
    <mergeCell ref="B3:B12"/>
    <mergeCell ref="C3:C12"/>
    <mergeCell ref="D3:D12"/>
    <mergeCell ref="E3:H5"/>
    <mergeCell ref="I3:L5"/>
    <mergeCell ref="E6:G8"/>
    <mergeCell ref="J11:J12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25CA5-A351-419D-ADDC-90F06A78982B}">
  <dimension ref="A1:H80"/>
  <sheetViews>
    <sheetView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C76" sqref="C76"/>
    </sheetView>
  </sheetViews>
  <sheetFormatPr baseColWidth="10" defaultColWidth="11" defaultRowHeight="11.25" x14ac:dyDescent="0.2"/>
  <cols>
    <col min="1" max="1" width="23.5703125" style="59" customWidth="1"/>
    <col min="2" max="4" width="23.5703125" style="51" customWidth="1"/>
    <col min="5" max="247" width="8.7109375" style="51" customWidth="1"/>
    <col min="248" max="16384" width="11" style="51"/>
  </cols>
  <sheetData>
    <row r="1" spans="1:5" s="50" customFormat="1" ht="57.75" customHeight="1" x14ac:dyDescent="0.25">
      <c r="A1" s="185" t="s">
        <v>43</v>
      </c>
      <c r="B1" s="186"/>
      <c r="C1" s="186"/>
      <c r="D1" s="186"/>
      <c r="E1" s="2"/>
    </row>
    <row r="2" spans="1:5" ht="9" customHeight="1" x14ac:dyDescent="0.2">
      <c r="A2" s="187" t="s">
        <v>44</v>
      </c>
      <c r="B2" s="190" t="s">
        <v>45</v>
      </c>
      <c r="C2" s="187" t="s">
        <v>46</v>
      </c>
      <c r="D2" s="187"/>
    </row>
    <row r="3" spans="1:5" ht="9" customHeight="1" x14ac:dyDescent="0.2">
      <c r="A3" s="188"/>
      <c r="B3" s="191"/>
      <c r="C3" s="188"/>
      <c r="D3" s="188"/>
    </row>
    <row r="4" spans="1:5" ht="7.9" customHeight="1" x14ac:dyDescent="0.2">
      <c r="A4" s="188"/>
      <c r="B4" s="191"/>
      <c r="C4" s="192" t="s">
        <v>47</v>
      </c>
      <c r="D4" s="61"/>
    </row>
    <row r="5" spans="1:5" ht="7.9" customHeight="1" x14ac:dyDescent="0.2">
      <c r="A5" s="188"/>
      <c r="B5" s="191"/>
      <c r="C5" s="193"/>
      <c r="D5" s="62"/>
    </row>
    <row r="6" spans="1:5" x14ac:dyDescent="0.2">
      <c r="A6" s="188"/>
      <c r="B6" s="191"/>
      <c r="C6" s="193"/>
      <c r="D6" s="63" t="s">
        <v>48</v>
      </c>
    </row>
    <row r="7" spans="1:5" x14ac:dyDescent="0.2">
      <c r="A7" s="188"/>
      <c r="B7" s="191"/>
      <c r="C7" s="193"/>
      <c r="D7" s="63" t="s">
        <v>49</v>
      </c>
    </row>
    <row r="8" spans="1:5" ht="7.9" customHeight="1" x14ac:dyDescent="0.2">
      <c r="A8" s="188"/>
      <c r="B8" s="191"/>
      <c r="C8" s="193"/>
      <c r="D8" s="64"/>
    </row>
    <row r="9" spans="1:5" x14ac:dyDescent="0.2">
      <c r="A9" s="189"/>
      <c r="B9" s="60" t="s">
        <v>50</v>
      </c>
      <c r="C9" s="65" t="s">
        <v>51</v>
      </c>
      <c r="D9" s="65"/>
    </row>
    <row r="10" spans="1:5" ht="6.75" customHeight="1" x14ac:dyDescent="0.2">
      <c r="A10" s="53"/>
      <c r="B10" s="52"/>
      <c r="C10" s="52"/>
      <c r="D10" s="52"/>
    </row>
    <row r="11" spans="1:5" s="50" customFormat="1" ht="9.6" customHeight="1" x14ac:dyDescent="0.25">
      <c r="A11" s="66">
        <v>1960</v>
      </c>
      <c r="B11" s="67">
        <v>2344492</v>
      </c>
      <c r="C11" s="67">
        <v>620599</v>
      </c>
      <c r="D11" s="68">
        <f>C11/B11</f>
        <v>0.26470510455996438</v>
      </c>
    </row>
    <row r="12" spans="1:5" s="50" customFormat="1" ht="9.6" customHeight="1" x14ac:dyDescent="0.25">
      <c r="A12" s="54">
        <v>1961</v>
      </c>
      <c r="B12" s="55">
        <v>2381586</v>
      </c>
      <c r="C12" s="55">
        <v>623747</v>
      </c>
      <c r="D12" s="56">
        <f t="shared" ref="D12:D75" si="0">C12/B12</f>
        <v>0.26190404209631735</v>
      </c>
    </row>
    <row r="13" spans="1:5" s="50" customFormat="1" ht="9.6" customHeight="1" x14ac:dyDescent="0.25">
      <c r="A13" s="66">
        <v>1962</v>
      </c>
      <c r="B13" s="67">
        <v>2426040</v>
      </c>
      <c r="C13" s="67">
        <v>655804</v>
      </c>
      <c r="D13" s="68">
        <f t="shared" si="0"/>
        <v>0.27031870867751562</v>
      </c>
    </row>
    <row r="14" spans="1:5" s="50" customFormat="1" ht="9.6" customHeight="1" x14ac:dyDescent="0.25">
      <c r="A14" s="54">
        <v>1963</v>
      </c>
      <c r="B14" s="55">
        <v>2475205</v>
      </c>
      <c r="C14" s="55">
        <v>666253</v>
      </c>
      <c r="D14" s="56">
        <f t="shared" si="0"/>
        <v>0.26917083635496858</v>
      </c>
    </row>
    <row r="15" spans="1:5" s="50" customFormat="1" ht="9.6" customHeight="1" x14ac:dyDescent="0.25">
      <c r="A15" s="66">
        <v>1964</v>
      </c>
      <c r="B15" s="67">
        <v>2582341</v>
      </c>
      <c r="C15" s="67">
        <v>693336</v>
      </c>
      <c r="D15" s="68">
        <f t="shared" si="0"/>
        <v>0.26849126432179171</v>
      </c>
    </row>
    <row r="16" spans="1:5" s="50" customFormat="1" ht="9.6" customHeight="1" x14ac:dyDescent="0.25">
      <c r="A16" s="54">
        <v>1965</v>
      </c>
      <c r="B16" s="55">
        <v>2678619</v>
      </c>
      <c r="C16" s="55">
        <v>700495</v>
      </c>
      <c r="D16" s="56">
        <f t="shared" si="0"/>
        <v>0.26151348885377129</v>
      </c>
    </row>
    <row r="17" spans="1:4" s="50" customFormat="1" ht="9.6" customHeight="1" x14ac:dyDescent="0.25">
      <c r="A17" s="66">
        <v>1966</v>
      </c>
      <c r="B17" s="67">
        <v>2802346</v>
      </c>
      <c r="C17" s="67">
        <v>737016</v>
      </c>
      <c r="D17" s="68">
        <f t="shared" si="0"/>
        <v>0.26299964386981478</v>
      </c>
    </row>
    <row r="18" spans="1:4" s="50" customFormat="1" ht="9.6" customHeight="1" x14ac:dyDescent="0.25">
      <c r="A18" s="54">
        <v>1967</v>
      </c>
      <c r="B18" s="55">
        <v>2946050</v>
      </c>
      <c r="C18" s="55">
        <v>767510</v>
      </c>
      <c r="D18" s="56">
        <f t="shared" si="0"/>
        <v>0.26052171551738768</v>
      </c>
    </row>
    <row r="19" spans="1:4" s="50" customFormat="1" ht="9.6" customHeight="1" x14ac:dyDescent="0.25">
      <c r="A19" s="66">
        <v>1968</v>
      </c>
      <c r="B19" s="67">
        <v>3069380</v>
      </c>
      <c r="C19" s="67">
        <v>784415</v>
      </c>
      <c r="D19" s="68">
        <f t="shared" si="0"/>
        <v>0.25556138373221954</v>
      </c>
    </row>
    <row r="20" spans="1:4" s="50" customFormat="1" ht="9.6" customHeight="1" x14ac:dyDescent="0.25">
      <c r="A20" s="54">
        <v>1969</v>
      </c>
      <c r="B20" s="55">
        <v>3182993</v>
      </c>
      <c r="C20" s="55">
        <v>828361</v>
      </c>
      <c r="D20" s="56">
        <f t="shared" si="0"/>
        <v>0.26024593833539689</v>
      </c>
    </row>
    <row r="21" spans="1:4" s="50" customFormat="1" ht="9.6" customHeight="1" x14ac:dyDescent="0.25">
      <c r="A21" s="66">
        <v>1970</v>
      </c>
      <c r="B21" s="67">
        <v>3321504</v>
      </c>
      <c r="C21" s="67">
        <v>863764</v>
      </c>
      <c r="D21" s="68">
        <f t="shared" si="0"/>
        <v>0.26005207279593823</v>
      </c>
    </row>
    <row r="22" spans="1:4" s="50" customFormat="1" ht="9.6" customHeight="1" x14ac:dyDescent="0.25">
      <c r="A22" s="54">
        <v>1971</v>
      </c>
      <c r="B22" s="55">
        <v>3451729</v>
      </c>
      <c r="C22" s="55">
        <v>908761</v>
      </c>
      <c r="D22" s="56">
        <f t="shared" si="0"/>
        <v>0.2632770417376335</v>
      </c>
    </row>
    <row r="23" spans="1:4" s="50" customFormat="1" ht="9.6" customHeight="1" x14ac:dyDescent="0.25">
      <c r="A23" s="66">
        <v>1972</v>
      </c>
      <c r="B23" s="67">
        <v>3571403</v>
      </c>
      <c r="C23" s="67">
        <v>958920</v>
      </c>
      <c r="D23" s="68">
        <f t="shared" si="0"/>
        <v>0.26849952245658076</v>
      </c>
    </row>
    <row r="24" spans="1:4" s="50" customFormat="1" ht="9.6" customHeight="1" x14ac:dyDescent="0.25">
      <c r="A24" s="54">
        <v>1973</v>
      </c>
      <c r="B24" s="55">
        <v>3727806</v>
      </c>
      <c r="C24" s="55">
        <v>1014799</v>
      </c>
      <c r="D24" s="56">
        <f t="shared" si="0"/>
        <v>0.27222419836225381</v>
      </c>
    </row>
    <row r="25" spans="1:4" s="50" customFormat="1" ht="9.6" customHeight="1" x14ac:dyDescent="0.25">
      <c r="A25" s="66">
        <v>1974</v>
      </c>
      <c r="B25" s="67">
        <v>3908789</v>
      </c>
      <c r="C25" s="67">
        <v>1081953</v>
      </c>
      <c r="D25" s="68">
        <f t="shared" si="0"/>
        <v>0.27680005239474426</v>
      </c>
    </row>
    <row r="26" spans="1:4" s="50" customFormat="1" ht="9.6" customHeight="1" x14ac:dyDescent="0.25">
      <c r="A26" s="54">
        <v>1975</v>
      </c>
      <c r="B26" s="55">
        <v>4145276</v>
      </c>
      <c r="C26" s="55">
        <v>1174126</v>
      </c>
      <c r="D26" s="56">
        <f t="shared" si="0"/>
        <v>0.28324434850658919</v>
      </c>
    </row>
    <row r="27" spans="1:4" s="50" customFormat="1" ht="9.6" customHeight="1" x14ac:dyDescent="0.25">
      <c r="A27" s="66">
        <v>1976</v>
      </c>
      <c r="B27" s="67">
        <v>4376234</v>
      </c>
      <c r="C27" s="67">
        <v>1271441</v>
      </c>
      <c r="D27" s="68">
        <f t="shared" si="0"/>
        <v>0.29053313876725972</v>
      </c>
    </row>
    <row r="28" spans="1:4" s="50" customFormat="1" ht="9.6" customHeight="1" x14ac:dyDescent="0.25">
      <c r="A28" s="54">
        <v>1977</v>
      </c>
      <c r="B28" s="55">
        <v>4532733</v>
      </c>
      <c r="C28" s="55">
        <v>1352166</v>
      </c>
      <c r="D28" s="56">
        <f t="shared" si="0"/>
        <v>0.2983114160926752</v>
      </c>
    </row>
    <row r="29" spans="1:4" s="50" customFormat="1" ht="9.6" customHeight="1" x14ac:dyDescent="0.25">
      <c r="A29" s="66">
        <v>1978</v>
      </c>
      <c r="B29" s="67">
        <v>4709236</v>
      </c>
      <c r="C29" s="67">
        <v>1439272</v>
      </c>
      <c r="D29" s="68">
        <f t="shared" si="0"/>
        <v>0.30562749456599753</v>
      </c>
    </row>
    <row r="30" spans="1:4" s="50" customFormat="1" ht="9.6" customHeight="1" x14ac:dyDescent="0.25">
      <c r="A30" s="54">
        <v>1979</v>
      </c>
      <c r="B30" s="55">
        <v>4846948</v>
      </c>
      <c r="C30" s="55">
        <v>1514896</v>
      </c>
      <c r="D30" s="56">
        <f t="shared" si="0"/>
        <v>0.31254636938543595</v>
      </c>
    </row>
    <row r="31" spans="1:4" s="50" customFormat="1" ht="9.6" customHeight="1" x14ac:dyDescent="0.25">
      <c r="A31" s="66">
        <v>1980</v>
      </c>
      <c r="B31" s="67">
        <v>4988827</v>
      </c>
      <c r="C31" s="67">
        <v>1601361</v>
      </c>
      <c r="D31" s="68">
        <f t="shared" si="0"/>
        <v>0.32098948309893288</v>
      </c>
    </row>
    <row r="32" spans="1:4" s="50" customFormat="1" ht="9.6" customHeight="1" x14ac:dyDescent="0.25">
      <c r="A32" s="54">
        <v>1981</v>
      </c>
      <c r="B32" s="55">
        <v>5112645</v>
      </c>
      <c r="C32" s="55">
        <v>1688453</v>
      </c>
      <c r="D32" s="56">
        <f t="shared" si="0"/>
        <v>0.33025038898652265</v>
      </c>
    </row>
    <row r="33" spans="1:4" s="50" customFormat="1" ht="9.6" customHeight="1" x14ac:dyDescent="0.25">
      <c r="A33" s="66">
        <v>1982</v>
      </c>
      <c r="B33" s="67">
        <v>5216947</v>
      </c>
      <c r="C33" s="67">
        <v>1765447</v>
      </c>
      <c r="D33" s="68">
        <f t="shared" si="0"/>
        <v>0.33840615977122251</v>
      </c>
    </row>
    <row r="34" spans="1:4" s="50" customFormat="1" ht="9.6" customHeight="1" x14ac:dyDescent="0.25">
      <c r="A34" s="54">
        <v>1983</v>
      </c>
      <c r="B34" s="55">
        <v>5445411</v>
      </c>
      <c r="C34" s="55">
        <v>1890050</v>
      </c>
      <c r="D34" s="56">
        <f t="shared" si="0"/>
        <v>0.34709042164126824</v>
      </c>
    </row>
    <row r="35" spans="1:4" s="50" customFormat="1" ht="9.6" customHeight="1" x14ac:dyDescent="0.25">
      <c r="A35" s="66">
        <v>1984</v>
      </c>
      <c r="B35" s="67">
        <v>5714022</v>
      </c>
      <c r="C35" s="67">
        <v>2031679</v>
      </c>
      <c r="D35" s="68">
        <f t="shared" si="0"/>
        <v>0.35556023410480392</v>
      </c>
    </row>
    <row r="36" spans="1:4" s="50" customFormat="1" ht="9.6" customHeight="1" x14ac:dyDescent="0.25">
      <c r="A36" s="54">
        <v>1985</v>
      </c>
      <c r="B36" s="55">
        <v>6001908</v>
      </c>
      <c r="C36" s="55">
        <v>2179649</v>
      </c>
      <c r="D36" s="56">
        <f t="shared" si="0"/>
        <v>0.36315934866045929</v>
      </c>
    </row>
    <row r="37" spans="1:4" s="50" customFormat="1" ht="9.6" customHeight="1" x14ac:dyDescent="0.25">
      <c r="A37" s="66">
        <v>1986</v>
      </c>
      <c r="B37" s="67">
        <v>6290039</v>
      </c>
      <c r="C37" s="67">
        <v>2327199</v>
      </c>
      <c r="D37" s="68">
        <f t="shared" si="0"/>
        <v>0.36998164876243217</v>
      </c>
    </row>
    <row r="38" spans="1:4" s="50" customFormat="1" ht="9.6" customHeight="1" x14ac:dyDescent="0.25">
      <c r="A38" s="54">
        <v>1987</v>
      </c>
      <c r="B38" s="55">
        <v>6575711</v>
      </c>
      <c r="C38" s="55">
        <v>2480861</v>
      </c>
      <c r="D38" s="56">
        <f t="shared" si="0"/>
        <v>0.37727646485680405</v>
      </c>
    </row>
    <row r="39" spans="1:4" s="50" customFormat="1" ht="9.6" customHeight="1" x14ac:dyDescent="0.25">
      <c r="A39" s="66">
        <v>1988</v>
      </c>
      <c r="B39" s="67">
        <v>6862886</v>
      </c>
      <c r="C39" s="67">
        <v>2634723</v>
      </c>
      <c r="D39" s="68">
        <f t="shared" si="0"/>
        <v>0.38390889780188686</v>
      </c>
    </row>
    <row r="40" spans="1:4" s="50" customFormat="1" ht="9.6" customHeight="1" x14ac:dyDescent="0.25">
      <c r="A40" s="54">
        <v>1989</v>
      </c>
      <c r="B40" s="55">
        <v>7157076</v>
      </c>
      <c r="C40" s="55">
        <v>2791681</v>
      </c>
      <c r="D40" s="56">
        <f t="shared" si="0"/>
        <v>0.39005887320464389</v>
      </c>
    </row>
    <row r="41" spans="1:4" s="50" customFormat="1" ht="9.6" customHeight="1" x14ac:dyDescent="0.25">
      <c r="A41" s="66">
        <v>1990</v>
      </c>
      <c r="B41" s="67">
        <v>7480284</v>
      </c>
      <c r="C41" s="67">
        <v>2966396</v>
      </c>
      <c r="D41" s="68">
        <f t="shared" si="0"/>
        <v>0.39656194871745509</v>
      </c>
    </row>
    <row r="42" spans="1:4" s="50" customFormat="1" ht="9.6" customHeight="1" x14ac:dyDescent="0.25">
      <c r="A42" s="54">
        <v>1991</v>
      </c>
      <c r="B42" s="55">
        <v>7778703</v>
      </c>
      <c r="C42" s="55">
        <v>3129021</v>
      </c>
      <c r="D42" s="56">
        <f t="shared" si="0"/>
        <v>0.40225484891247293</v>
      </c>
    </row>
    <row r="43" spans="1:4" s="50" customFormat="1" ht="9.6" customHeight="1" x14ac:dyDescent="0.25">
      <c r="A43" s="66">
        <v>1992</v>
      </c>
      <c r="B43" s="67">
        <v>8086190</v>
      </c>
      <c r="C43" s="67">
        <v>3297868</v>
      </c>
      <c r="D43" s="68">
        <f t="shared" si="0"/>
        <v>0.40783953876918549</v>
      </c>
    </row>
    <row r="44" spans="1:4" s="50" customFormat="1" ht="9.6" customHeight="1" x14ac:dyDescent="0.25">
      <c r="A44" s="54">
        <v>1993</v>
      </c>
      <c r="B44" s="55">
        <v>8367477</v>
      </c>
      <c r="C44" s="55">
        <v>3455742</v>
      </c>
      <c r="D44" s="56">
        <f t="shared" si="0"/>
        <v>0.41299689261171557</v>
      </c>
    </row>
    <row r="45" spans="1:4" s="50" customFormat="1" ht="9.6" customHeight="1" x14ac:dyDescent="0.25">
      <c r="A45" s="66">
        <v>1994</v>
      </c>
      <c r="B45" s="67">
        <v>8733064</v>
      </c>
      <c r="C45" s="69">
        <v>3605606</v>
      </c>
      <c r="D45" s="68">
        <f t="shared" si="0"/>
        <v>0.4128683815897834</v>
      </c>
    </row>
    <row r="46" spans="1:4" s="50" customFormat="1" ht="9.6" customHeight="1" x14ac:dyDescent="0.25">
      <c r="A46" s="54">
        <v>1995</v>
      </c>
      <c r="B46" s="55">
        <v>8961149</v>
      </c>
      <c r="C46" s="57">
        <v>3735527</v>
      </c>
      <c r="D46" s="56">
        <f t="shared" si="0"/>
        <v>0.41685803907512309</v>
      </c>
    </row>
    <row r="47" spans="1:4" s="50" customFormat="1" ht="9.6" customHeight="1" x14ac:dyDescent="0.25">
      <c r="A47" s="66" t="s">
        <v>52</v>
      </c>
      <c r="B47" s="67">
        <v>9188962</v>
      </c>
      <c r="C47" s="67">
        <v>3942448</v>
      </c>
      <c r="D47" s="68">
        <f t="shared" si="0"/>
        <v>0.4290417133077708</v>
      </c>
    </row>
    <row r="48" spans="1:4" s="50" customFormat="1" ht="9.6" customHeight="1" x14ac:dyDescent="0.25">
      <c r="A48" s="54">
        <v>1997</v>
      </c>
      <c r="B48" s="55">
        <v>9397626</v>
      </c>
      <c r="C48" s="55">
        <v>4061123</v>
      </c>
      <c r="D48" s="56">
        <f t="shared" si="0"/>
        <v>0.43214350092246701</v>
      </c>
    </row>
    <row r="49" spans="1:4" s="50" customFormat="1" ht="9.6" customHeight="1" x14ac:dyDescent="0.25">
      <c r="A49" s="66">
        <v>1998</v>
      </c>
      <c r="B49" s="67">
        <v>9607219</v>
      </c>
      <c r="C49" s="67">
        <v>4178070</v>
      </c>
      <c r="D49" s="68">
        <f t="shared" si="0"/>
        <v>0.43488859783460748</v>
      </c>
    </row>
    <row r="50" spans="1:4" s="50" customFormat="1" ht="9.6" customHeight="1" x14ac:dyDescent="0.25">
      <c r="A50" s="54">
        <v>1999</v>
      </c>
      <c r="B50" s="55">
        <v>9808212</v>
      </c>
      <c r="C50" s="55">
        <v>4288991</v>
      </c>
      <c r="D50" s="56">
        <f t="shared" si="0"/>
        <v>0.43728571527613802</v>
      </c>
    </row>
    <row r="51" spans="1:4" s="50" customFormat="1" ht="9.6" customHeight="1" x14ac:dyDescent="0.25">
      <c r="A51" s="66">
        <v>2000</v>
      </c>
      <c r="B51" s="67">
        <v>9900215</v>
      </c>
      <c r="C51" s="67">
        <v>4351774</v>
      </c>
      <c r="D51" s="68">
        <f t="shared" si="0"/>
        <v>0.43956358523527012</v>
      </c>
    </row>
    <row r="52" spans="1:4" s="50" customFormat="1" ht="9.6" customHeight="1" x14ac:dyDescent="0.25">
      <c r="A52" s="54">
        <v>2001</v>
      </c>
      <c r="B52" s="55">
        <v>10074289</v>
      </c>
      <c r="C52" s="55">
        <v>4445442</v>
      </c>
      <c r="D52" s="56">
        <f t="shared" si="0"/>
        <v>0.44126607842995175</v>
      </c>
    </row>
    <row r="53" spans="1:4" s="50" customFormat="1" ht="9.6" customHeight="1" x14ac:dyDescent="0.25">
      <c r="A53" s="66">
        <v>2002</v>
      </c>
      <c r="B53" s="67">
        <v>10246465</v>
      </c>
      <c r="C53" s="67">
        <v>4531555</v>
      </c>
      <c r="D53" s="68">
        <f t="shared" si="0"/>
        <v>0.44225545102628078</v>
      </c>
    </row>
    <row r="54" spans="1:4" s="50" customFormat="1" ht="9.6" customHeight="1" x14ac:dyDescent="0.25">
      <c r="A54" s="54">
        <v>2003</v>
      </c>
      <c r="B54" s="55">
        <v>10411022</v>
      </c>
      <c r="C54" s="55">
        <v>4609294</v>
      </c>
      <c r="D54" s="56">
        <f t="shared" si="0"/>
        <v>0.44273213523129623</v>
      </c>
    </row>
    <row r="55" spans="1:4" s="50" customFormat="1" ht="9.6" customHeight="1" x14ac:dyDescent="0.25">
      <c r="A55" s="66">
        <v>2004</v>
      </c>
      <c r="B55" s="67">
        <v>10747404</v>
      </c>
      <c r="C55" s="67">
        <v>4738377</v>
      </c>
      <c r="D55" s="68">
        <f t="shared" si="0"/>
        <v>0.44088572458986375</v>
      </c>
    </row>
    <row r="56" spans="1:4" s="50" customFormat="1" ht="9.6" customHeight="1" x14ac:dyDescent="0.25">
      <c r="A56" s="54">
        <v>2005</v>
      </c>
      <c r="B56" s="55">
        <v>11062178</v>
      </c>
      <c r="C56" s="55">
        <v>4853652</v>
      </c>
      <c r="D56" s="56">
        <f t="shared" si="0"/>
        <v>0.43876097455672836</v>
      </c>
    </row>
    <row r="57" spans="1:4" s="50" customFormat="1" ht="9.6" customHeight="1" x14ac:dyDescent="0.25">
      <c r="A57" s="66">
        <v>2006</v>
      </c>
      <c r="B57" s="67">
        <v>11448669</v>
      </c>
      <c r="C57" s="67">
        <v>4982125</v>
      </c>
      <c r="D57" s="68">
        <f t="shared" si="0"/>
        <v>0.43517067355165917</v>
      </c>
    </row>
    <row r="58" spans="1:4" s="50" customFormat="1" ht="9.6" customHeight="1" x14ac:dyDescent="0.25">
      <c r="A58" s="54">
        <v>2007</v>
      </c>
      <c r="B58" s="55">
        <v>11852852</v>
      </c>
      <c r="C58" s="55">
        <v>5106209</v>
      </c>
      <c r="D58" s="56">
        <f t="shared" si="0"/>
        <v>0.43080003023744834</v>
      </c>
    </row>
    <row r="59" spans="1:4" s="50" customFormat="1" ht="9.6" customHeight="1" x14ac:dyDescent="0.25">
      <c r="A59" s="66">
        <v>2008</v>
      </c>
      <c r="B59" s="67">
        <v>12240271</v>
      </c>
      <c r="C59" s="67">
        <v>5217272</v>
      </c>
      <c r="D59" s="68">
        <f t="shared" si="0"/>
        <v>0.42623827528001629</v>
      </c>
    </row>
    <row r="60" spans="1:4" s="50" customFormat="1" ht="9.6" customHeight="1" x14ac:dyDescent="0.25">
      <c r="A60" s="54">
        <v>2009</v>
      </c>
      <c r="B60" s="55">
        <v>12554521</v>
      </c>
      <c r="C60" s="55">
        <v>5310439</v>
      </c>
      <c r="D60" s="56">
        <f t="shared" si="0"/>
        <v>0.42299017222560703</v>
      </c>
    </row>
    <row r="61" spans="1:4" s="50" customFormat="1" ht="9.6" customHeight="1" x14ac:dyDescent="0.25">
      <c r="A61" s="66">
        <v>2010</v>
      </c>
      <c r="B61" s="67">
        <v>12884836</v>
      </c>
      <c r="C61" s="67">
        <v>5400875</v>
      </c>
      <c r="D61" s="68">
        <f t="shared" si="0"/>
        <v>0.41916521095029846</v>
      </c>
    </row>
    <row r="62" spans="1:4" s="50" customFormat="1" ht="9.6" customHeight="1" x14ac:dyDescent="0.25">
      <c r="A62" s="54">
        <v>2011</v>
      </c>
      <c r="B62" s="55">
        <v>13102069</v>
      </c>
      <c r="C62" s="55">
        <v>5448825</v>
      </c>
      <c r="D62" s="56">
        <f t="shared" si="0"/>
        <v>0.41587515681683557</v>
      </c>
    </row>
    <row r="63" spans="1:4" s="50" customFormat="1" ht="9.6" customHeight="1" x14ac:dyDescent="0.25">
      <c r="A63" s="66">
        <v>2012</v>
      </c>
      <c r="B63" s="67">
        <v>13235074</v>
      </c>
      <c r="C63" s="67">
        <v>5463445</v>
      </c>
      <c r="D63" s="68">
        <f t="shared" si="0"/>
        <v>0.41280048755299742</v>
      </c>
    </row>
    <row r="64" spans="1:4" s="50" customFormat="1" ht="9.6" customHeight="1" x14ac:dyDescent="0.25">
      <c r="A64" s="54">
        <v>2013</v>
      </c>
      <c r="B64" s="55">
        <v>13499081</v>
      </c>
      <c r="C64" s="55">
        <v>5515012</v>
      </c>
      <c r="D64" s="56">
        <f t="shared" si="0"/>
        <v>0.40854721888104828</v>
      </c>
    </row>
    <row r="65" spans="1:8" s="50" customFormat="1" ht="9.6" customHeight="1" x14ac:dyDescent="0.25">
      <c r="A65" s="66">
        <v>2014</v>
      </c>
      <c r="B65" s="67">
        <v>13686740</v>
      </c>
      <c r="C65" s="67">
        <v>5532071</v>
      </c>
      <c r="D65" s="68">
        <f t="shared" si="0"/>
        <v>0.40419201358395057</v>
      </c>
    </row>
    <row r="66" spans="1:8" s="50" customFormat="1" ht="9.6" customHeight="1" x14ac:dyDescent="0.25">
      <c r="A66" s="54">
        <v>2015</v>
      </c>
      <c r="B66" s="55">
        <v>13854832</v>
      </c>
      <c r="C66" s="55">
        <v>5544000</v>
      </c>
      <c r="D66" s="56">
        <f t="shared" si="0"/>
        <v>0.40014920426317691</v>
      </c>
    </row>
    <row r="67" spans="1:8" s="50" customFormat="1" ht="9.6" customHeight="1" x14ac:dyDescent="0.25">
      <c r="A67" s="66">
        <v>2016</v>
      </c>
      <c r="B67" s="67">
        <v>14024638</v>
      </c>
      <c r="C67" s="67">
        <v>5556234</v>
      </c>
      <c r="D67" s="68">
        <f t="shared" si="0"/>
        <v>0.39617664284810772</v>
      </c>
    </row>
    <row r="68" spans="1:8" s="50" customFormat="1" ht="9.6" customHeight="1" x14ac:dyDescent="0.25">
      <c r="A68" s="54">
        <v>2017</v>
      </c>
      <c r="B68" s="55">
        <v>14139534</v>
      </c>
      <c r="C68" s="55">
        <v>5525865</v>
      </c>
      <c r="D68" s="56">
        <f t="shared" si="0"/>
        <v>0.39080955567559722</v>
      </c>
    </row>
    <row r="69" spans="1:8" s="50" customFormat="1" ht="9.6" customHeight="1" x14ac:dyDescent="0.25">
      <c r="A69" s="66">
        <f>A68+1</f>
        <v>2018</v>
      </c>
      <c r="B69" s="67">
        <v>14352420</v>
      </c>
      <c r="C69" s="67">
        <v>5574046</v>
      </c>
      <c r="D69" s="68">
        <f>C69/B69</f>
        <v>0.388369766213642</v>
      </c>
    </row>
    <row r="70" spans="1:8" s="50" customFormat="1" ht="9.6" customHeight="1" x14ac:dyDescent="0.25">
      <c r="A70" s="54" t="s">
        <v>53</v>
      </c>
      <c r="B70" s="55">
        <v>14541742</v>
      </c>
      <c r="C70" s="55">
        <v>5604883</v>
      </c>
      <c r="D70" s="56">
        <f t="shared" si="0"/>
        <v>0.38543408348188268</v>
      </c>
    </row>
    <row r="71" spans="1:8" s="50" customFormat="1" ht="9.6" customHeight="1" x14ac:dyDescent="0.25">
      <c r="A71" s="66"/>
      <c r="B71" s="67"/>
      <c r="C71" s="67"/>
      <c r="D71" s="68"/>
    </row>
    <row r="72" spans="1:8" s="50" customFormat="1" ht="9.6" customHeight="1" x14ac:dyDescent="0.25">
      <c r="A72" s="54" t="s">
        <v>53</v>
      </c>
      <c r="B72" s="55">
        <v>14710837</v>
      </c>
      <c r="C72" s="55">
        <v>5664543</v>
      </c>
      <c r="D72" s="56">
        <f t="shared" si="0"/>
        <v>0.38505919139747113</v>
      </c>
    </row>
    <row r="73" spans="1:8" s="50" customFormat="1" ht="9.6" customHeight="1" x14ac:dyDescent="0.25">
      <c r="A73" s="66">
        <v>2020</v>
      </c>
      <c r="B73" s="67">
        <v>14750688</v>
      </c>
      <c r="C73" s="67">
        <v>5601456</v>
      </c>
      <c r="D73" s="68">
        <f t="shared" si="0"/>
        <v>0.37974201610121505</v>
      </c>
    </row>
    <row r="74" spans="1:8" s="50" customFormat="1" ht="9.6" customHeight="1" x14ac:dyDescent="0.25">
      <c r="A74" s="54">
        <v>2021</v>
      </c>
      <c r="B74" s="55">
        <v>14884558</v>
      </c>
      <c r="C74" s="55">
        <v>5586342</v>
      </c>
      <c r="D74" s="56">
        <f t="shared" si="0"/>
        <v>0.37531124538598998</v>
      </c>
    </row>
    <row r="75" spans="1:8" s="50" customFormat="1" ht="9.6" customHeight="1" x14ac:dyDescent="0.25">
      <c r="A75" s="137">
        <v>2022</v>
      </c>
      <c r="B75" s="138">
        <v>15049171</v>
      </c>
      <c r="C75" s="138">
        <v>5584128</v>
      </c>
      <c r="D75" s="139">
        <f t="shared" si="0"/>
        <v>0.37105884437089592</v>
      </c>
    </row>
    <row r="76" spans="1:8" ht="3.75" customHeight="1" x14ac:dyDescent="0.2">
      <c r="A76" s="134"/>
      <c r="B76" s="135"/>
      <c r="C76" s="135"/>
      <c r="D76" s="136"/>
    </row>
    <row r="77" spans="1:8" x14ac:dyDescent="0.2">
      <c r="A77" s="19" t="s">
        <v>54</v>
      </c>
      <c r="B77" s="19"/>
      <c r="C77" s="19"/>
      <c r="D77" s="19"/>
      <c r="E77" s="19"/>
      <c r="F77" s="19"/>
      <c r="G77" s="19"/>
      <c r="H77" s="19"/>
    </row>
    <row r="78" spans="1:8" ht="45.75" customHeight="1" x14ac:dyDescent="0.2">
      <c r="A78" s="181" t="s">
        <v>55</v>
      </c>
      <c r="B78" s="181"/>
      <c r="C78" s="181"/>
      <c r="D78" s="181"/>
      <c r="E78" s="58"/>
      <c r="F78" s="58"/>
      <c r="G78" s="58"/>
      <c r="H78" s="58"/>
    </row>
    <row r="79" spans="1:8" x14ac:dyDescent="0.2">
      <c r="A79" s="1" t="s">
        <v>23</v>
      </c>
      <c r="B79" s="19"/>
      <c r="C79" s="19"/>
      <c r="D79" s="19"/>
      <c r="E79" s="19"/>
      <c r="F79" s="19"/>
      <c r="G79" s="19"/>
      <c r="H79" s="19"/>
    </row>
    <row r="80" spans="1:8" x14ac:dyDescent="0.2">
      <c r="A80" s="49" t="s">
        <v>56</v>
      </c>
      <c r="B80" s="19"/>
      <c r="C80" s="19"/>
      <c r="D80" s="19"/>
      <c r="E80" s="19"/>
      <c r="F80" s="19"/>
      <c r="G80" s="19"/>
      <c r="H80" s="19"/>
    </row>
  </sheetData>
  <mergeCells count="6">
    <mergeCell ref="A78:D78"/>
    <mergeCell ref="A1:D1"/>
    <mergeCell ref="A2:A9"/>
    <mergeCell ref="B2:B8"/>
    <mergeCell ref="C2:D3"/>
    <mergeCell ref="C4:C8"/>
  </mergeCells>
  <pageMargins left="0.7" right="0.7" top="0.75" bottom="0.75" header="0.3" footer="0.3"/>
  <ignoredErrors>
    <ignoredError sqref="D20:D70 A69 D72:D74 D11:D19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ECAC9-A94C-4D1C-A551-BA12221FA7AC}">
  <dimension ref="A1:L60"/>
  <sheetViews>
    <sheetView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G56" sqref="G56"/>
    </sheetView>
  </sheetViews>
  <sheetFormatPr baseColWidth="10" defaultColWidth="11" defaultRowHeight="11.25" x14ac:dyDescent="0.2"/>
  <cols>
    <col min="1" max="1" width="13.28515625" style="82" customWidth="1"/>
    <col min="2" max="8" width="13.28515625" style="72" customWidth="1"/>
    <col min="9" max="230" width="8.7109375" style="72" customWidth="1"/>
    <col min="231" max="16384" width="11" style="72"/>
  </cols>
  <sheetData>
    <row r="1" spans="1:9" s="71" customFormat="1" ht="44.25" customHeight="1" x14ac:dyDescent="0.25">
      <c r="A1" s="185" t="s">
        <v>57</v>
      </c>
      <c r="B1" s="185"/>
      <c r="C1" s="185"/>
      <c r="D1" s="185"/>
      <c r="E1" s="185"/>
      <c r="F1" s="185"/>
      <c r="G1" s="185"/>
      <c r="H1" s="185"/>
      <c r="I1" s="2"/>
    </row>
    <row r="2" spans="1:9" ht="9.9499999999999993" customHeight="1" x14ac:dyDescent="0.2">
      <c r="A2" s="195" t="s">
        <v>1</v>
      </c>
      <c r="B2" s="198" t="s">
        <v>45</v>
      </c>
      <c r="C2" s="198" t="s">
        <v>61</v>
      </c>
      <c r="D2" s="199" t="s">
        <v>58</v>
      </c>
      <c r="E2" s="200"/>
      <c r="F2" s="201"/>
      <c r="G2" s="205" t="s">
        <v>59</v>
      </c>
      <c r="H2" s="206"/>
    </row>
    <row r="3" spans="1:9" ht="9.9499999999999993" customHeight="1" x14ac:dyDescent="0.2">
      <c r="A3" s="196"/>
      <c r="B3" s="196"/>
      <c r="C3" s="211"/>
      <c r="D3" s="202"/>
      <c r="E3" s="203"/>
      <c r="F3" s="204"/>
      <c r="G3" s="207"/>
      <c r="H3" s="208"/>
    </row>
    <row r="4" spans="1:9" ht="9.9499999999999993" customHeight="1" x14ac:dyDescent="0.2">
      <c r="A4" s="196"/>
      <c r="B4" s="196"/>
      <c r="C4" s="211"/>
      <c r="D4" s="202"/>
      <c r="E4" s="203"/>
      <c r="F4" s="204"/>
      <c r="G4" s="207"/>
      <c r="H4" s="208"/>
    </row>
    <row r="5" spans="1:9" ht="16.149999999999999" customHeight="1" x14ac:dyDescent="0.2">
      <c r="A5" s="196"/>
      <c r="B5" s="196"/>
      <c r="C5" s="211"/>
      <c r="D5" s="209" t="s">
        <v>60</v>
      </c>
      <c r="E5" s="84"/>
      <c r="F5" s="84"/>
      <c r="G5" s="209" t="s">
        <v>62</v>
      </c>
      <c r="H5" s="84"/>
    </row>
    <row r="6" spans="1:9" ht="16.149999999999999" customHeight="1" x14ac:dyDescent="0.2">
      <c r="A6" s="196"/>
      <c r="B6" s="196"/>
      <c r="C6" s="211"/>
      <c r="D6" s="210"/>
      <c r="E6" s="85"/>
      <c r="F6" s="85"/>
      <c r="G6" s="210"/>
      <c r="H6" s="85"/>
    </row>
    <row r="7" spans="1:9" ht="18.75" customHeight="1" x14ac:dyDescent="0.2">
      <c r="A7" s="196"/>
      <c r="B7" s="196"/>
      <c r="C7" s="211"/>
      <c r="D7" s="210"/>
      <c r="E7" s="86" t="s">
        <v>63</v>
      </c>
      <c r="F7" s="86" t="s">
        <v>63</v>
      </c>
      <c r="G7" s="210"/>
      <c r="H7" s="86" t="s">
        <v>63</v>
      </c>
    </row>
    <row r="8" spans="1:9" ht="18.75" customHeight="1" x14ac:dyDescent="0.2">
      <c r="A8" s="196"/>
      <c r="B8" s="196"/>
      <c r="C8" s="211"/>
      <c r="D8" s="210"/>
      <c r="E8" s="87" t="s">
        <v>74</v>
      </c>
      <c r="F8" s="87" t="s">
        <v>90</v>
      </c>
      <c r="G8" s="210"/>
      <c r="H8" s="86" t="s">
        <v>64</v>
      </c>
    </row>
    <row r="9" spans="1:9" ht="18.75" customHeight="1" x14ac:dyDescent="0.2">
      <c r="A9" s="196"/>
      <c r="B9" s="196"/>
      <c r="C9" s="211"/>
      <c r="D9" s="210"/>
      <c r="E9" s="88"/>
      <c r="F9" s="87"/>
      <c r="G9" s="210"/>
      <c r="H9" s="85"/>
    </row>
    <row r="10" spans="1:9" ht="11.25" customHeight="1" x14ac:dyDescent="0.2">
      <c r="A10" s="196"/>
      <c r="B10" s="196"/>
      <c r="C10" s="211"/>
      <c r="D10" s="210"/>
      <c r="E10" s="89"/>
      <c r="F10" s="89"/>
      <c r="G10" s="210"/>
      <c r="H10" s="89"/>
    </row>
    <row r="11" spans="1:9" ht="12" customHeight="1" x14ac:dyDescent="0.2">
      <c r="A11" s="197"/>
      <c r="B11" s="83" t="s">
        <v>50</v>
      </c>
      <c r="C11" s="153" t="s">
        <v>51</v>
      </c>
      <c r="D11" s="90" t="s">
        <v>65</v>
      </c>
      <c r="E11" s="90"/>
      <c r="F11" s="90"/>
      <c r="G11" s="90" t="s">
        <v>66</v>
      </c>
      <c r="H11" s="91"/>
    </row>
    <row r="12" spans="1:9" ht="6.75" customHeight="1" x14ac:dyDescent="0.2">
      <c r="A12" s="73"/>
      <c r="B12" s="74"/>
      <c r="C12" s="74"/>
      <c r="D12" s="74"/>
      <c r="E12" s="74"/>
      <c r="F12" s="74"/>
      <c r="G12" s="74"/>
      <c r="H12" s="74"/>
    </row>
    <row r="13" spans="1:9" ht="11.65" customHeight="1" x14ac:dyDescent="0.2">
      <c r="A13" s="92">
        <v>1981</v>
      </c>
      <c r="B13" s="93">
        <f>'ME10%'!B32</f>
        <v>5112645</v>
      </c>
      <c r="C13" s="93">
        <v>1526840</v>
      </c>
      <c r="D13" s="93">
        <v>20180</v>
      </c>
      <c r="E13" s="94">
        <f t="shared" ref="E13:E51" si="0">D13/B13</f>
        <v>3.9470763176398908E-3</v>
      </c>
      <c r="F13" s="94">
        <f t="shared" ref="F13:F51" si="1">D13/C13</f>
        <v>1.3216840009431243E-2</v>
      </c>
      <c r="G13" s="93">
        <v>448929</v>
      </c>
      <c r="H13" s="94">
        <f t="shared" ref="H13:H51" si="2">G13/B13</f>
        <v>8.7807582963417175E-2</v>
      </c>
    </row>
    <row r="14" spans="1:9" ht="11.65" customHeight="1" x14ac:dyDescent="0.2">
      <c r="A14" s="75">
        <v>1982</v>
      </c>
      <c r="B14" s="76">
        <f>'ME10%'!B33</f>
        <v>5216947</v>
      </c>
      <c r="C14" s="76">
        <v>1615778</v>
      </c>
      <c r="D14" s="76">
        <v>20326</v>
      </c>
      <c r="E14" s="77">
        <f t="shared" si="0"/>
        <v>3.8961484561756137E-3</v>
      </c>
      <c r="F14" s="77">
        <f t="shared" si="1"/>
        <v>1.2579698448673023E-2</v>
      </c>
      <c r="G14" s="76">
        <v>409356</v>
      </c>
      <c r="H14" s="77">
        <f t="shared" si="2"/>
        <v>7.8466582083352582E-2</v>
      </c>
    </row>
    <row r="15" spans="1:9" ht="11.65" customHeight="1" x14ac:dyDescent="0.2">
      <c r="A15" s="92">
        <v>1983</v>
      </c>
      <c r="B15" s="93">
        <f>'ME10%'!B34</f>
        <v>5445411</v>
      </c>
      <c r="C15" s="93">
        <v>1691326</v>
      </c>
      <c r="D15" s="93">
        <v>20427</v>
      </c>
      <c r="E15" s="94">
        <f t="shared" si="0"/>
        <v>3.7512320006699218E-3</v>
      </c>
      <c r="F15" s="94">
        <f t="shared" si="1"/>
        <v>1.2077506051464945E-2</v>
      </c>
      <c r="G15" s="93">
        <v>377021</v>
      </c>
      <c r="H15" s="94">
        <f t="shared" si="2"/>
        <v>6.923646351028416E-2</v>
      </c>
    </row>
    <row r="16" spans="1:9" ht="11.65" customHeight="1" x14ac:dyDescent="0.2">
      <c r="A16" s="75">
        <v>1984</v>
      </c>
      <c r="B16" s="76">
        <f>'ME10%'!B35</f>
        <v>5714022</v>
      </c>
      <c r="C16" s="76">
        <v>1781929</v>
      </c>
      <c r="D16" s="76">
        <v>20551</v>
      </c>
      <c r="E16" s="77">
        <f t="shared" si="0"/>
        <v>3.5965909826738505E-3</v>
      </c>
      <c r="F16" s="77">
        <f t="shared" si="1"/>
        <v>1.1533007207357868E-2</v>
      </c>
      <c r="G16" s="76">
        <v>348102</v>
      </c>
      <c r="H16" s="77">
        <f t="shared" si="2"/>
        <v>6.0920661488527698E-2</v>
      </c>
    </row>
    <row r="17" spans="1:12" ht="11.65" customHeight="1" x14ac:dyDescent="0.2">
      <c r="A17" s="92">
        <v>1985</v>
      </c>
      <c r="B17" s="93">
        <f>'ME10%'!B36</f>
        <v>6001908</v>
      </c>
      <c r="C17" s="93">
        <v>1833704</v>
      </c>
      <c r="D17" s="93">
        <v>20656</v>
      </c>
      <c r="E17" s="94">
        <f t="shared" si="0"/>
        <v>3.4415722466922187E-3</v>
      </c>
      <c r="F17" s="94">
        <f t="shared" si="1"/>
        <v>1.1264631587213639E-2</v>
      </c>
      <c r="G17" s="93">
        <v>325351</v>
      </c>
      <c r="H17" s="94">
        <f t="shared" si="2"/>
        <v>5.4207928545389236E-2</v>
      </c>
    </row>
    <row r="18" spans="1:12" ht="11.65" customHeight="1" x14ac:dyDescent="0.2">
      <c r="A18" s="75">
        <v>1986</v>
      </c>
      <c r="B18" s="76">
        <f>'ME10%'!B37</f>
        <v>6290039</v>
      </c>
      <c r="C18" s="76">
        <v>1879991</v>
      </c>
      <c r="D18" s="76">
        <v>20884</v>
      </c>
      <c r="E18" s="77">
        <f t="shared" si="0"/>
        <v>3.3201701929034145E-3</v>
      </c>
      <c r="F18" s="77">
        <f t="shared" si="1"/>
        <v>1.1108563817592744E-2</v>
      </c>
      <c r="G18" s="76">
        <v>306032</v>
      </c>
      <c r="H18" s="77">
        <f t="shared" si="2"/>
        <v>4.8653434422266696E-2</v>
      </c>
    </row>
    <row r="19" spans="1:12" ht="11.65" customHeight="1" x14ac:dyDescent="0.2">
      <c r="A19" s="92">
        <v>1987</v>
      </c>
      <c r="B19" s="93">
        <f>'ME10%'!B38</f>
        <v>6575711</v>
      </c>
      <c r="C19" s="93">
        <v>1913063</v>
      </c>
      <c r="D19" s="93">
        <v>20711</v>
      </c>
      <c r="E19" s="94">
        <f t="shared" si="0"/>
        <v>3.1496213869496394E-3</v>
      </c>
      <c r="F19" s="94">
        <f t="shared" si="1"/>
        <v>1.0826094070085512E-2</v>
      </c>
      <c r="G19" s="93">
        <v>284235</v>
      </c>
      <c r="H19" s="94">
        <f t="shared" si="2"/>
        <v>4.3224983579722404E-2</v>
      </c>
    </row>
    <row r="20" spans="1:12" ht="11.65" customHeight="1" x14ac:dyDescent="0.2">
      <c r="A20" s="75">
        <v>1988</v>
      </c>
      <c r="B20" s="76">
        <f>'ME10%'!B39</f>
        <v>6862886</v>
      </c>
      <c r="C20" s="76">
        <v>1949452</v>
      </c>
      <c r="D20" s="76">
        <v>20801</v>
      </c>
      <c r="E20" s="77">
        <f t="shared" si="0"/>
        <v>3.0309406276018574E-3</v>
      </c>
      <c r="F20" s="77">
        <f t="shared" si="1"/>
        <v>1.0670178080814505E-2</v>
      </c>
      <c r="G20" s="76">
        <v>265200</v>
      </c>
      <c r="H20" s="77">
        <f t="shared" si="2"/>
        <v>3.8642635182924504E-2</v>
      </c>
    </row>
    <row r="21" spans="1:12" ht="11.65" customHeight="1" x14ac:dyDescent="0.2">
      <c r="A21" s="92">
        <v>1989</v>
      </c>
      <c r="B21" s="93">
        <f>'ME10%'!B40</f>
        <v>7157076</v>
      </c>
      <c r="C21" s="93">
        <v>1982733</v>
      </c>
      <c r="D21" s="93">
        <v>20908</v>
      </c>
      <c r="E21" s="94">
        <f t="shared" si="0"/>
        <v>2.9213047339444209E-3</v>
      </c>
      <c r="F21" s="94">
        <f t="shared" si="1"/>
        <v>1.0545040608089945E-2</v>
      </c>
      <c r="G21" s="93">
        <v>249281</v>
      </c>
      <c r="H21" s="94">
        <f t="shared" si="2"/>
        <v>3.4830005996862409E-2</v>
      </c>
    </row>
    <row r="22" spans="1:12" ht="11.65" customHeight="1" x14ac:dyDescent="0.2">
      <c r="A22" s="75">
        <v>1990</v>
      </c>
      <c r="B22" s="76">
        <f>'ME10%'!B41</f>
        <v>7480284</v>
      </c>
      <c r="C22" s="76">
        <v>2020032</v>
      </c>
      <c r="D22" s="76">
        <v>21005</v>
      </c>
      <c r="E22" s="77">
        <f t="shared" si="0"/>
        <v>2.8080484644700658E-3</v>
      </c>
      <c r="F22" s="77">
        <f t="shared" si="1"/>
        <v>1.0398350125146533E-2</v>
      </c>
      <c r="G22" s="76">
        <v>235845</v>
      </c>
      <c r="H22" s="77">
        <f t="shared" si="2"/>
        <v>3.1528883127966797E-2</v>
      </c>
      <c r="K22" s="194"/>
      <c r="L22" s="194"/>
    </row>
    <row r="23" spans="1:12" ht="11.65" customHeight="1" x14ac:dyDescent="0.2">
      <c r="A23" s="92">
        <v>1991</v>
      </c>
      <c r="B23" s="93">
        <f>'ME10%'!B42</f>
        <v>7778703</v>
      </c>
      <c r="C23" s="93">
        <v>2052281</v>
      </c>
      <c r="D23" s="93">
        <v>21066</v>
      </c>
      <c r="E23" s="94">
        <f t="shared" si="0"/>
        <v>2.7081635588863595E-3</v>
      </c>
      <c r="F23" s="94">
        <f t="shared" si="1"/>
        <v>1.0264676230983963E-2</v>
      </c>
      <c r="G23" s="93">
        <v>224499</v>
      </c>
      <c r="H23" s="94">
        <f t="shared" si="2"/>
        <v>2.8860723953594833E-2</v>
      </c>
      <c r="K23" s="194"/>
      <c r="L23" s="194"/>
    </row>
    <row r="24" spans="1:12" ht="11.65" customHeight="1" x14ac:dyDescent="0.2">
      <c r="A24" s="75">
        <v>1992</v>
      </c>
      <c r="B24" s="76">
        <f>'ME10%'!B43</f>
        <v>8086190</v>
      </c>
      <c r="C24" s="76">
        <v>2086686</v>
      </c>
      <c r="D24" s="76">
        <v>21175</v>
      </c>
      <c r="E24" s="77">
        <f t="shared" si="0"/>
        <v>2.6186621882493487E-3</v>
      </c>
      <c r="F24" s="77">
        <f t="shared" si="1"/>
        <v>1.0147669558333166E-2</v>
      </c>
      <c r="G24" s="76">
        <v>215976</v>
      </c>
      <c r="H24" s="77">
        <f t="shared" si="2"/>
        <v>2.6709241311421078E-2</v>
      </c>
      <c r="K24" s="194"/>
      <c r="L24" s="194"/>
    </row>
    <row r="25" spans="1:12" ht="11.65" customHeight="1" x14ac:dyDescent="0.2">
      <c r="A25" s="92">
        <v>1993</v>
      </c>
      <c r="B25" s="93">
        <f>'ME10%'!B44</f>
        <v>8367477</v>
      </c>
      <c r="C25" s="93">
        <v>2116036</v>
      </c>
      <c r="D25" s="93">
        <v>21211</v>
      </c>
      <c r="E25" s="94">
        <f t="shared" si="0"/>
        <v>2.5349337679685287E-3</v>
      </c>
      <c r="F25" s="94">
        <f t="shared" si="1"/>
        <v>1.002393153991709E-2</v>
      </c>
      <c r="G25" s="93">
        <v>208918</v>
      </c>
      <c r="H25" s="94">
        <f t="shared" si="2"/>
        <v>2.4967860682497244E-2</v>
      </c>
      <c r="K25" s="194"/>
      <c r="L25" s="194"/>
    </row>
    <row r="26" spans="1:12" ht="11.65" customHeight="1" x14ac:dyDescent="0.2">
      <c r="A26" s="75">
        <v>1994</v>
      </c>
      <c r="B26" s="76">
        <f>'ME10%'!B45</f>
        <v>8733064</v>
      </c>
      <c r="C26" s="78">
        <v>2180715</v>
      </c>
      <c r="D26" s="76">
        <v>21071</v>
      </c>
      <c r="E26" s="77">
        <f t="shared" si="0"/>
        <v>2.41278433319623E-3</v>
      </c>
      <c r="F26" s="77">
        <f t="shared" si="1"/>
        <v>9.6624272314355612E-3</v>
      </c>
      <c r="G26" s="78">
        <v>198916</v>
      </c>
      <c r="H26" s="77">
        <f t="shared" si="2"/>
        <v>2.2777343667697843E-2</v>
      </c>
    </row>
    <row r="27" spans="1:12" ht="11.65" customHeight="1" x14ac:dyDescent="0.2">
      <c r="A27" s="92">
        <v>1995</v>
      </c>
      <c r="B27" s="93">
        <f>'ME10%'!B46</f>
        <v>8961149</v>
      </c>
      <c r="C27" s="95">
        <v>2189585</v>
      </c>
      <c r="D27" s="93">
        <v>20845</v>
      </c>
      <c r="E27" s="94">
        <f t="shared" si="0"/>
        <v>2.3261525949406711E-3</v>
      </c>
      <c r="F27" s="94">
        <f t="shared" si="1"/>
        <v>9.5200688714984806E-3</v>
      </c>
      <c r="G27" s="95">
        <v>190489</v>
      </c>
      <c r="H27" s="94">
        <f t="shared" si="2"/>
        <v>2.125720708360055E-2</v>
      </c>
    </row>
    <row r="28" spans="1:12" ht="11.65" customHeight="1" x14ac:dyDescent="0.2">
      <c r="A28" s="54" t="s">
        <v>52</v>
      </c>
      <c r="B28" s="76">
        <f>'ME10%'!B47</f>
        <v>9188962</v>
      </c>
      <c r="C28" s="79">
        <v>2193160</v>
      </c>
      <c r="D28" s="76">
        <v>21266</v>
      </c>
      <c r="E28" s="77">
        <f t="shared" si="0"/>
        <v>2.3142983940950021E-3</v>
      </c>
      <c r="F28" s="77">
        <f t="shared" si="1"/>
        <v>9.6965109704718298E-3</v>
      </c>
      <c r="G28" s="76">
        <v>188810</v>
      </c>
      <c r="H28" s="77">
        <f t="shared" si="2"/>
        <v>2.0547478594426662E-2</v>
      </c>
    </row>
    <row r="29" spans="1:12" ht="11.65" customHeight="1" x14ac:dyDescent="0.2">
      <c r="A29" s="92">
        <v>1997</v>
      </c>
      <c r="B29" s="93">
        <f>'ME10%'!B48</f>
        <v>9397626</v>
      </c>
      <c r="C29" s="96">
        <v>2191804</v>
      </c>
      <c r="D29" s="93">
        <v>20812</v>
      </c>
      <c r="E29" s="94">
        <f t="shared" si="0"/>
        <v>2.2146018579585949E-3</v>
      </c>
      <c r="F29" s="94">
        <f t="shared" si="1"/>
        <v>9.4953745864137483E-3</v>
      </c>
      <c r="G29" s="93">
        <v>184299</v>
      </c>
      <c r="H29" s="94">
        <f t="shared" si="2"/>
        <v>1.9611229474337456E-2</v>
      </c>
    </row>
    <row r="30" spans="1:12" ht="11.65" customHeight="1" x14ac:dyDescent="0.2">
      <c r="A30" s="75">
        <v>1998</v>
      </c>
      <c r="B30" s="76">
        <f>'ME10%'!B49</f>
        <v>9607219</v>
      </c>
      <c r="C30" s="79">
        <v>2189634</v>
      </c>
      <c r="D30" s="76">
        <v>20445</v>
      </c>
      <c r="E30" s="77">
        <f t="shared" si="0"/>
        <v>2.1280872227436472E-3</v>
      </c>
      <c r="F30" s="77">
        <f t="shared" si="1"/>
        <v>9.3371768980569352E-3</v>
      </c>
      <c r="G30" s="76">
        <v>182470</v>
      </c>
      <c r="H30" s="77">
        <f t="shared" si="2"/>
        <v>1.8993009319346211E-2</v>
      </c>
    </row>
    <row r="31" spans="1:12" ht="11.65" customHeight="1" x14ac:dyDescent="0.2">
      <c r="A31" s="92">
        <v>1999</v>
      </c>
      <c r="B31" s="93">
        <f>'ME10%'!B50</f>
        <v>9808212</v>
      </c>
      <c r="C31" s="96">
        <v>2185364</v>
      </c>
      <c r="D31" s="93">
        <v>20074</v>
      </c>
      <c r="E31" s="94">
        <f t="shared" si="0"/>
        <v>2.04665233581819E-3</v>
      </c>
      <c r="F31" s="94">
        <f t="shared" si="1"/>
        <v>9.1856551128324613E-3</v>
      </c>
      <c r="G31" s="93">
        <v>181437</v>
      </c>
      <c r="H31" s="94">
        <f t="shared" si="2"/>
        <v>1.8498478621791617E-2</v>
      </c>
    </row>
    <row r="32" spans="1:12" ht="11.65" customHeight="1" x14ac:dyDescent="0.2">
      <c r="A32" s="75">
        <v>2000</v>
      </c>
      <c r="B32" s="76">
        <f>'ME10%'!B51</f>
        <v>9900215</v>
      </c>
      <c r="C32" s="79">
        <v>2161595</v>
      </c>
      <c r="D32" s="76">
        <v>19504</v>
      </c>
      <c r="E32" s="77">
        <f t="shared" si="0"/>
        <v>1.9700582260082232E-3</v>
      </c>
      <c r="F32" s="77">
        <f t="shared" si="1"/>
        <v>9.0229668369884268E-3</v>
      </c>
      <c r="G32" s="76">
        <v>181978</v>
      </c>
      <c r="H32" s="77">
        <f t="shared" si="2"/>
        <v>1.8381216973570775E-2</v>
      </c>
    </row>
    <row r="33" spans="1:8" ht="11.65" customHeight="1" x14ac:dyDescent="0.2">
      <c r="A33" s="92">
        <v>2001</v>
      </c>
      <c r="B33" s="93">
        <f>'ME10%'!B52</f>
        <v>10074289</v>
      </c>
      <c r="C33" s="96">
        <v>2152800</v>
      </c>
      <c r="D33" s="93">
        <v>19245</v>
      </c>
      <c r="E33" s="94">
        <f t="shared" si="0"/>
        <v>1.9103085091166235E-3</v>
      </c>
      <c r="F33" s="94">
        <f t="shared" si="1"/>
        <v>8.9395206243032335E-3</v>
      </c>
      <c r="G33" s="93">
        <v>182944</v>
      </c>
      <c r="H33" s="94">
        <f t="shared" si="2"/>
        <v>1.8159494928128427E-2</v>
      </c>
    </row>
    <row r="34" spans="1:8" ht="11.65" customHeight="1" x14ac:dyDescent="0.2">
      <c r="A34" s="75">
        <v>2002</v>
      </c>
      <c r="B34" s="76">
        <f>'ME10%'!B53</f>
        <v>10246465</v>
      </c>
      <c r="C34" s="79">
        <v>2139893</v>
      </c>
      <c r="D34" s="76">
        <v>18873</v>
      </c>
      <c r="E34" s="77">
        <f t="shared" si="0"/>
        <v>1.8419035247765937E-3</v>
      </c>
      <c r="F34" s="77">
        <f t="shared" si="1"/>
        <v>8.8195998584975985E-3</v>
      </c>
      <c r="G34" s="76">
        <v>182013</v>
      </c>
      <c r="H34" s="77">
        <f t="shared" si="2"/>
        <v>1.7763492092150807E-2</v>
      </c>
    </row>
    <row r="35" spans="1:8" ht="11.65" customHeight="1" x14ac:dyDescent="0.2">
      <c r="A35" s="92">
        <v>2003</v>
      </c>
      <c r="B35" s="93">
        <f>'ME10%'!B54</f>
        <v>10411022</v>
      </c>
      <c r="C35" s="96">
        <v>2130384</v>
      </c>
      <c r="D35" s="93">
        <v>18498</v>
      </c>
      <c r="E35" s="94">
        <f t="shared" si="0"/>
        <v>1.7767708107811126E-3</v>
      </c>
      <c r="F35" s="122">
        <f t="shared" si="1"/>
        <v>8.6829416668544254E-3</v>
      </c>
      <c r="G35" s="123">
        <v>182385</v>
      </c>
      <c r="H35" s="94">
        <f t="shared" si="2"/>
        <v>1.7518453039480658E-2</v>
      </c>
    </row>
    <row r="36" spans="1:8" ht="11.65" customHeight="1" x14ac:dyDescent="0.2">
      <c r="A36" s="75">
        <v>2004</v>
      </c>
      <c r="B36" s="76">
        <f>'ME10%'!B55</f>
        <v>10747404</v>
      </c>
      <c r="C36" s="79">
        <v>2134971</v>
      </c>
      <c r="D36" s="76">
        <v>18451</v>
      </c>
      <c r="E36" s="77">
        <f t="shared" si="0"/>
        <v>1.7167866770431259E-3</v>
      </c>
      <c r="F36" s="77">
        <f t="shared" si="1"/>
        <v>8.6422719559188389E-3</v>
      </c>
      <c r="G36" s="76">
        <v>183049</v>
      </c>
      <c r="H36" s="77">
        <f t="shared" si="2"/>
        <v>1.7031926965804953E-2</v>
      </c>
    </row>
    <row r="37" spans="1:8" ht="11.65" customHeight="1" x14ac:dyDescent="0.2">
      <c r="A37" s="92">
        <v>2005</v>
      </c>
      <c r="B37" s="93">
        <f>'ME10%'!B56</f>
        <v>11062178</v>
      </c>
      <c r="C37" s="96">
        <v>2130412</v>
      </c>
      <c r="D37" s="93">
        <v>18498</v>
      </c>
      <c r="E37" s="94">
        <f t="shared" si="0"/>
        <v>1.6721842660640607E-3</v>
      </c>
      <c r="F37" s="94">
        <f t="shared" si="1"/>
        <v>8.6828275469721349E-3</v>
      </c>
      <c r="G37" s="121">
        <v>183783</v>
      </c>
      <c r="H37" s="94">
        <f t="shared" si="2"/>
        <v>1.6613636121205064E-2</v>
      </c>
    </row>
    <row r="38" spans="1:8" ht="11.65" customHeight="1" x14ac:dyDescent="0.2">
      <c r="A38" s="75">
        <v>2006</v>
      </c>
      <c r="B38" s="76">
        <f>'ME10%'!B57</f>
        <v>11448669</v>
      </c>
      <c r="C38" s="79">
        <v>2146249</v>
      </c>
      <c r="D38" s="121">
        <v>18844</v>
      </c>
      <c r="E38" s="77">
        <f t="shared" si="0"/>
        <v>1.6459555254851022E-3</v>
      </c>
      <c r="F38" s="77">
        <f t="shared" si="1"/>
        <v>8.779969146170831E-3</v>
      </c>
      <c r="G38" s="76">
        <v>181896</v>
      </c>
      <c r="H38" s="77">
        <f t="shared" si="2"/>
        <v>1.5887960425792727E-2</v>
      </c>
    </row>
    <row r="39" spans="1:8" ht="11.65" customHeight="1" x14ac:dyDescent="0.2">
      <c r="A39" s="92">
        <v>2007</v>
      </c>
      <c r="B39" s="93">
        <f>'ME10%'!B58</f>
        <v>11852852</v>
      </c>
      <c r="C39" s="96">
        <v>2168322</v>
      </c>
      <c r="D39" s="93">
        <v>19248</v>
      </c>
      <c r="E39" s="94">
        <f t="shared" si="0"/>
        <v>1.6239129620449154E-3</v>
      </c>
      <c r="F39" s="94">
        <f t="shared" si="1"/>
        <v>8.876910348186294E-3</v>
      </c>
      <c r="G39" s="93">
        <v>178809</v>
      </c>
      <c r="H39" s="94">
        <f t="shared" si="2"/>
        <v>1.5085736327425669E-2</v>
      </c>
    </row>
    <row r="40" spans="1:8" ht="11.65" customHeight="1" x14ac:dyDescent="0.2">
      <c r="A40" s="75">
        <v>2008</v>
      </c>
      <c r="B40" s="76">
        <f>'ME10%'!B59</f>
        <v>12240271</v>
      </c>
      <c r="C40" s="79">
        <v>2186961</v>
      </c>
      <c r="D40" s="76">
        <v>19479</v>
      </c>
      <c r="E40" s="77">
        <f t="shared" si="0"/>
        <v>1.5913863345019077E-3</v>
      </c>
      <c r="F40" s="77">
        <f t="shared" si="1"/>
        <v>8.9068803696087853E-3</v>
      </c>
      <c r="G40" s="76">
        <v>173996</v>
      </c>
      <c r="H40" s="77">
        <f t="shared" si="2"/>
        <v>1.4215044748600745E-2</v>
      </c>
    </row>
    <row r="41" spans="1:8" ht="11.65" customHeight="1" x14ac:dyDescent="0.2">
      <c r="A41" s="92">
        <v>2009</v>
      </c>
      <c r="B41" s="93">
        <f>'ME10%'!B60</f>
        <v>12554521</v>
      </c>
      <c r="C41" s="96">
        <v>2209802</v>
      </c>
      <c r="D41" s="93">
        <v>19714</v>
      </c>
      <c r="E41" s="94">
        <f t="shared" si="0"/>
        <v>1.570270980469904E-3</v>
      </c>
      <c r="F41" s="94">
        <f t="shared" si="1"/>
        <v>8.9211612624117455E-3</v>
      </c>
      <c r="G41" s="93">
        <v>172311</v>
      </c>
      <c r="H41" s="94">
        <f t="shared" si="2"/>
        <v>1.3725015872768065E-2</v>
      </c>
    </row>
    <row r="42" spans="1:8" ht="11.65" customHeight="1" x14ac:dyDescent="0.2">
      <c r="A42" s="75">
        <v>2010</v>
      </c>
      <c r="B42" s="76">
        <f>'ME10%'!B61</f>
        <v>12884836</v>
      </c>
      <c r="C42" s="79">
        <v>2233069</v>
      </c>
      <c r="D42" s="121">
        <v>19983</v>
      </c>
      <c r="E42" s="77">
        <f t="shared" si="0"/>
        <v>1.5508928479958922E-3</v>
      </c>
      <c r="F42" s="77">
        <f t="shared" si="1"/>
        <v>8.9486710889811281E-3</v>
      </c>
      <c r="G42" s="76">
        <v>167234</v>
      </c>
      <c r="H42" s="77">
        <f t="shared" si="2"/>
        <v>1.2979132990128862E-2</v>
      </c>
    </row>
    <row r="43" spans="1:8" ht="11.65" customHeight="1" x14ac:dyDescent="0.2">
      <c r="A43" s="92">
        <v>2011</v>
      </c>
      <c r="B43" s="93">
        <f>'ME10%'!B62</f>
        <v>13102069</v>
      </c>
      <c r="C43" s="96">
        <v>2221821</v>
      </c>
      <c r="D43" s="93">
        <v>19708</v>
      </c>
      <c r="E43" s="94">
        <f t="shared" si="0"/>
        <v>1.504189910769055E-3</v>
      </c>
      <c r="F43" s="94">
        <f t="shared" si="1"/>
        <v>8.870201514883512E-3</v>
      </c>
      <c r="G43" s="93">
        <v>155016</v>
      </c>
      <c r="H43" s="94">
        <f t="shared" si="2"/>
        <v>1.1831413801896479E-2</v>
      </c>
    </row>
    <row r="44" spans="1:8" ht="11.65" customHeight="1" x14ac:dyDescent="0.2">
      <c r="A44" s="75">
        <v>2012</v>
      </c>
      <c r="B44" s="76">
        <f>'ME10%'!B63</f>
        <v>13235074</v>
      </c>
      <c r="C44" s="79">
        <v>2183046</v>
      </c>
      <c r="D44" s="76">
        <v>19054</v>
      </c>
      <c r="E44" s="77">
        <f t="shared" si="0"/>
        <v>1.4396594986926404E-3</v>
      </c>
      <c r="F44" s="77">
        <f t="shared" si="1"/>
        <v>8.7281715547908745E-3</v>
      </c>
      <c r="G44" s="76">
        <v>141359</v>
      </c>
      <c r="H44" s="77">
        <f t="shared" si="2"/>
        <v>1.0680635408611996E-2</v>
      </c>
    </row>
    <row r="45" spans="1:8" ht="11.65" customHeight="1" x14ac:dyDescent="0.2">
      <c r="A45" s="92">
        <v>2013</v>
      </c>
      <c r="B45" s="93">
        <f>'ME10%'!B64</f>
        <v>13499081</v>
      </c>
      <c r="C45" s="96">
        <v>2171337</v>
      </c>
      <c r="D45" s="93">
        <v>18835</v>
      </c>
      <c r="E45" s="94">
        <f t="shared" si="0"/>
        <v>1.3952801675906677E-3</v>
      </c>
      <c r="F45" s="94">
        <f t="shared" si="1"/>
        <v>8.6743789655866401E-3</v>
      </c>
      <c r="G45" s="93">
        <v>127496</v>
      </c>
      <c r="H45" s="94">
        <f t="shared" si="2"/>
        <v>9.4447910935566651E-3</v>
      </c>
    </row>
    <row r="46" spans="1:8" ht="11.65" customHeight="1" x14ac:dyDescent="0.2">
      <c r="A46" s="75">
        <v>2014</v>
      </c>
      <c r="B46" s="76">
        <f>'ME10%'!B65</f>
        <v>13686740</v>
      </c>
      <c r="C46" s="79">
        <v>2145504</v>
      </c>
      <c r="D46" s="76">
        <v>18361</v>
      </c>
      <c r="E46" s="77">
        <f t="shared" si="0"/>
        <v>1.3415174102817764E-3</v>
      </c>
      <c r="F46" s="77">
        <f t="shared" si="1"/>
        <v>8.5578959535847991E-3</v>
      </c>
      <c r="G46" s="76">
        <v>113543</v>
      </c>
      <c r="H46" s="77">
        <f t="shared" si="2"/>
        <v>8.295839622875863E-3</v>
      </c>
    </row>
    <row r="47" spans="1:8" ht="11.65" customHeight="1" x14ac:dyDescent="0.2">
      <c r="A47" s="92">
        <v>2015</v>
      </c>
      <c r="B47" s="93">
        <f>'ME10%'!B66</f>
        <v>13854832</v>
      </c>
      <c r="C47" s="96">
        <v>2113262</v>
      </c>
      <c r="D47" s="93">
        <v>17793</v>
      </c>
      <c r="E47" s="94">
        <f t="shared" si="0"/>
        <v>1.2842450922537351E-3</v>
      </c>
      <c r="F47" s="94">
        <f t="shared" si="1"/>
        <v>8.4196848284784371E-3</v>
      </c>
      <c r="G47" s="93">
        <v>105540</v>
      </c>
      <c r="H47" s="94">
        <f t="shared" si="2"/>
        <v>7.6175589859191362E-3</v>
      </c>
    </row>
    <row r="48" spans="1:8" ht="11.65" customHeight="1" x14ac:dyDescent="0.2">
      <c r="A48" s="75">
        <v>2016</v>
      </c>
      <c r="B48" s="76">
        <f>'ME10%'!B67</f>
        <v>14024638</v>
      </c>
      <c r="C48" s="79">
        <v>2091701</v>
      </c>
      <c r="D48" s="76">
        <v>17218</v>
      </c>
      <c r="E48" s="77">
        <f t="shared" si="0"/>
        <v>1.2276965722751631E-3</v>
      </c>
      <c r="F48" s="77">
        <f t="shared" si="1"/>
        <v>8.2315780314681682E-3</v>
      </c>
      <c r="G48" s="76">
        <v>96604</v>
      </c>
      <c r="H48" s="77">
        <f t="shared" si="2"/>
        <v>6.8881635304954038E-3</v>
      </c>
    </row>
    <row r="49" spans="1:8" ht="11.65" customHeight="1" x14ac:dyDescent="0.2">
      <c r="A49" s="92">
        <v>2017</v>
      </c>
      <c r="B49" s="93">
        <f>'ME10%'!B68</f>
        <v>14139534</v>
      </c>
      <c r="C49" s="96">
        <v>2079836</v>
      </c>
      <c r="D49" s="93">
        <v>16798</v>
      </c>
      <c r="E49" s="94">
        <f t="shared" si="0"/>
        <v>1.1880165216194536E-3</v>
      </c>
      <c r="F49" s="94">
        <f t="shared" si="1"/>
        <v>8.0765983471773745E-3</v>
      </c>
      <c r="G49" s="93">
        <v>81775</v>
      </c>
      <c r="H49" s="94">
        <f t="shared" si="2"/>
        <v>5.7834296377801417E-3</v>
      </c>
    </row>
    <row r="50" spans="1:8" ht="11.65" customHeight="1" x14ac:dyDescent="0.2">
      <c r="A50" s="75">
        <f>A49+1</f>
        <v>2018</v>
      </c>
      <c r="B50" s="76">
        <f>'ME10%'!B69</f>
        <v>14352420</v>
      </c>
      <c r="C50" s="79">
        <v>2079758</v>
      </c>
      <c r="D50" s="76">
        <v>16558</v>
      </c>
      <c r="E50" s="77">
        <f t="shared" si="0"/>
        <v>1.1536730391111742E-3</v>
      </c>
      <c r="F50" s="77">
        <f t="shared" si="1"/>
        <v>7.9615032133546308E-3</v>
      </c>
      <c r="G50" s="76">
        <v>77647</v>
      </c>
      <c r="H50" s="77">
        <f t="shared" si="2"/>
        <v>5.4100284133268119E-3</v>
      </c>
    </row>
    <row r="51" spans="1:8" ht="11.65" customHeight="1" x14ac:dyDescent="0.2">
      <c r="A51" s="92" t="s">
        <v>67</v>
      </c>
      <c r="B51" s="93">
        <f>'ME10%'!B70</f>
        <v>14541742</v>
      </c>
      <c r="C51" s="96">
        <v>2084874</v>
      </c>
      <c r="D51" s="93">
        <v>16454</v>
      </c>
      <c r="E51" s="94">
        <f t="shared" si="0"/>
        <v>1.1315013015634578E-3</v>
      </c>
      <c r="F51" s="94">
        <f t="shared" si="1"/>
        <v>7.8920836463018864E-3</v>
      </c>
      <c r="G51" s="93">
        <v>70939</v>
      </c>
      <c r="H51" s="94">
        <f t="shared" si="2"/>
        <v>4.8783013754473154E-3</v>
      </c>
    </row>
    <row r="52" spans="1:8" ht="11.65" customHeight="1" x14ac:dyDescent="0.2">
      <c r="A52" s="75"/>
      <c r="B52" s="76"/>
      <c r="C52" s="79"/>
      <c r="D52" s="76"/>
      <c r="E52" s="77"/>
      <c r="F52" s="77"/>
      <c r="G52" s="76"/>
      <c r="H52" s="77"/>
    </row>
    <row r="53" spans="1:8" ht="11.65" customHeight="1" x14ac:dyDescent="0.2">
      <c r="A53" s="92" t="s">
        <v>67</v>
      </c>
      <c r="B53" s="93">
        <f>'ME10%'!B72</f>
        <v>14710837</v>
      </c>
      <c r="C53" s="97" t="s">
        <v>39</v>
      </c>
      <c r="D53" s="93">
        <v>17987</v>
      </c>
      <c r="E53" s="94">
        <f>D53/B53</f>
        <v>1.2227040514418044E-3</v>
      </c>
      <c r="F53" s="98" t="s">
        <v>39</v>
      </c>
      <c r="G53" s="98" t="s">
        <v>39</v>
      </c>
      <c r="H53" s="98" t="s">
        <v>39</v>
      </c>
    </row>
    <row r="54" spans="1:8" ht="11.65" customHeight="1" x14ac:dyDescent="0.2">
      <c r="A54" s="75">
        <v>2020</v>
      </c>
      <c r="B54" s="76">
        <f>'ME10%'!B73</f>
        <v>14750688</v>
      </c>
      <c r="C54" s="80" t="s">
        <v>39</v>
      </c>
      <c r="D54" s="76">
        <v>17506</v>
      </c>
      <c r="E54" s="77">
        <f>D54/B54</f>
        <v>1.1867921008159078E-3</v>
      </c>
      <c r="F54" s="81" t="s">
        <v>39</v>
      </c>
      <c r="G54" s="81" t="s">
        <v>39</v>
      </c>
      <c r="H54" s="81" t="s">
        <v>39</v>
      </c>
    </row>
    <row r="55" spans="1:8" ht="11.65" customHeight="1" x14ac:dyDescent="0.2">
      <c r="A55" s="92">
        <v>2021</v>
      </c>
      <c r="B55" s="93">
        <f>'ME10%'!B74</f>
        <v>14884558</v>
      </c>
      <c r="C55" s="96">
        <v>2112820</v>
      </c>
      <c r="D55" s="93">
        <v>16999</v>
      </c>
      <c r="E55" s="94">
        <f>D55/B55</f>
        <v>1.1420560825521322E-3</v>
      </c>
      <c r="F55" s="94">
        <f>D55/C55</f>
        <v>8.0456451567099893E-3</v>
      </c>
      <c r="G55" s="93">
        <v>62034</v>
      </c>
      <c r="H55" s="94">
        <f>G55/B55</f>
        <v>4.1676749823541959E-3</v>
      </c>
    </row>
    <row r="56" spans="1:8" ht="11.25" customHeight="1" x14ac:dyDescent="0.2">
      <c r="A56" s="70">
        <v>2022</v>
      </c>
      <c r="B56" s="140">
        <f>'ME10%'!B75</f>
        <v>15049171</v>
      </c>
      <c r="C56" s="154">
        <v>2114971</v>
      </c>
      <c r="D56" s="150">
        <v>16249</v>
      </c>
      <c r="E56" s="151">
        <f>D56/B56</f>
        <v>1.0797272487634037E-3</v>
      </c>
      <c r="F56" s="151">
        <f>D56/C56</f>
        <v>7.6828476607953486E-3</v>
      </c>
      <c r="G56" s="152">
        <v>53041</v>
      </c>
      <c r="H56" s="141">
        <f>G56/B56</f>
        <v>3.5245130778300015E-3</v>
      </c>
    </row>
    <row r="57" spans="1:8" x14ac:dyDescent="0.2">
      <c r="A57" s="19" t="s">
        <v>54</v>
      </c>
      <c r="B57" s="19"/>
      <c r="C57" s="19"/>
      <c r="D57" s="19"/>
    </row>
    <row r="58" spans="1:8" ht="33.75" customHeight="1" x14ac:dyDescent="0.2">
      <c r="A58" s="181" t="s">
        <v>55</v>
      </c>
      <c r="B58" s="181"/>
      <c r="C58" s="181"/>
      <c r="D58" s="181"/>
      <c r="E58" s="181"/>
      <c r="F58" s="181"/>
      <c r="G58" s="181"/>
      <c r="H58" s="181"/>
    </row>
    <row r="59" spans="1:8" ht="13.5" customHeight="1" x14ac:dyDescent="0.2">
      <c r="A59" s="1" t="s">
        <v>23</v>
      </c>
      <c r="B59" s="19"/>
      <c r="C59" s="19"/>
      <c r="D59" s="19"/>
    </row>
    <row r="60" spans="1:8" x14ac:dyDescent="0.2">
      <c r="A60" s="49" t="s">
        <v>56</v>
      </c>
      <c r="B60" s="19"/>
      <c r="C60" s="19"/>
      <c r="D60" s="19"/>
      <c r="H60" s="51"/>
    </row>
  </sheetData>
  <mergeCells count="10">
    <mergeCell ref="K22:L25"/>
    <mergeCell ref="A58:H58"/>
    <mergeCell ref="A1:H1"/>
    <mergeCell ref="A2:A11"/>
    <mergeCell ref="B2:B10"/>
    <mergeCell ref="D2:F4"/>
    <mergeCell ref="G2:H4"/>
    <mergeCell ref="D5:D10"/>
    <mergeCell ref="G5:G10"/>
    <mergeCell ref="C2:C10"/>
  </mergeCells>
  <pageMargins left="0.7" right="0.7" top="0.75" bottom="0.75" header="0.3" footer="0.3"/>
  <pageSetup paperSize="9" orientation="portrait" verticalDpi="0" r:id="rId1"/>
  <ignoredErrors>
    <ignoredError sqref="H14:H51 E14:F49 A50 E50:F50 E51:F51 E53:E55 F55 H55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BF588-DD7E-43CB-8CC0-408CD238FFCE}">
  <dimension ref="A1:N60"/>
  <sheetViews>
    <sheetView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E62" sqref="E62"/>
    </sheetView>
  </sheetViews>
  <sheetFormatPr baseColWidth="10" defaultColWidth="11" defaultRowHeight="11.25" x14ac:dyDescent="0.2"/>
  <cols>
    <col min="1" max="1" width="12.28515625" style="109" customWidth="1"/>
    <col min="2" max="13" width="9.85546875" style="99" customWidth="1"/>
    <col min="14" max="240" width="8.7109375" style="99" customWidth="1"/>
    <col min="241" max="16384" width="11" style="99"/>
  </cols>
  <sheetData>
    <row r="1" spans="1:14" s="100" customFormat="1" ht="44.25" customHeight="1" x14ac:dyDescent="0.25">
      <c r="A1" s="185" t="s">
        <v>68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2"/>
    </row>
    <row r="2" spans="1:14" ht="8.1" customHeight="1" x14ac:dyDescent="0.2">
      <c r="A2" s="212" t="s">
        <v>69</v>
      </c>
      <c r="B2" s="212" t="s">
        <v>70</v>
      </c>
      <c r="C2" s="212" t="s">
        <v>62</v>
      </c>
      <c r="D2" s="216" t="s">
        <v>8</v>
      </c>
      <c r="E2" s="217"/>
      <c r="F2" s="217"/>
      <c r="G2" s="217"/>
      <c r="H2" s="217"/>
      <c r="I2" s="218"/>
      <c r="J2" s="216" t="s">
        <v>7</v>
      </c>
      <c r="K2" s="217"/>
      <c r="L2" s="217"/>
      <c r="M2" s="218"/>
      <c r="N2" s="101"/>
    </row>
    <row r="3" spans="1:14" ht="8.1" customHeight="1" x14ac:dyDescent="0.2">
      <c r="A3" s="213"/>
      <c r="B3" s="213"/>
      <c r="C3" s="215"/>
      <c r="D3" s="219"/>
      <c r="E3" s="220"/>
      <c r="F3" s="220"/>
      <c r="G3" s="220"/>
      <c r="H3" s="220"/>
      <c r="I3" s="221"/>
      <c r="J3" s="219"/>
      <c r="K3" s="220"/>
      <c r="L3" s="220"/>
      <c r="M3" s="221"/>
    </row>
    <row r="4" spans="1:14" ht="8.1" customHeight="1" x14ac:dyDescent="0.2">
      <c r="A4" s="213"/>
      <c r="B4" s="213"/>
      <c r="C4" s="215"/>
      <c r="D4" s="219"/>
      <c r="E4" s="220"/>
      <c r="F4" s="220"/>
      <c r="G4" s="220"/>
      <c r="H4" s="220"/>
      <c r="I4" s="221"/>
      <c r="J4" s="219"/>
      <c r="K4" s="220"/>
      <c r="L4" s="220"/>
      <c r="M4" s="221"/>
    </row>
    <row r="5" spans="1:14" ht="13.5" customHeight="1" x14ac:dyDescent="0.2">
      <c r="A5" s="213"/>
      <c r="B5" s="213"/>
      <c r="C5" s="215"/>
      <c r="D5" s="222" t="s">
        <v>71</v>
      </c>
      <c r="E5" s="223"/>
      <c r="F5" s="224" t="s">
        <v>72</v>
      </c>
      <c r="G5" s="225" t="s">
        <v>48</v>
      </c>
      <c r="H5" s="226"/>
      <c r="I5" s="227"/>
      <c r="J5" s="222" t="s">
        <v>73</v>
      </c>
      <c r="K5" s="223"/>
      <c r="L5" s="225" t="s">
        <v>48</v>
      </c>
      <c r="M5" s="227"/>
    </row>
    <row r="6" spans="1:14" ht="13.5" customHeight="1" x14ac:dyDescent="0.2">
      <c r="A6" s="213"/>
      <c r="B6" s="213"/>
      <c r="C6" s="215"/>
      <c r="D6" s="222"/>
      <c r="E6" s="223"/>
      <c r="F6" s="213"/>
      <c r="G6" s="225"/>
      <c r="H6" s="226"/>
      <c r="I6" s="227"/>
      <c r="J6" s="222"/>
      <c r="K6" s="223"/>
      <c r="L6" s="225"/>
      <c r="M6" s="227"/>
    </row>
    <row r="7" spans="1:14" ht="13.5" customHeight="1" x14ac:dyDescent="0.2">
      <c r="A7" s="213"/>
      <c r="B7" s="213"/>
      <c r="C7" s="215"/>
      <c r="D7" s="222"/>
      <c r="E7" s="223"/>
      <c r="F7" s="213"/>
      <c r="G7" s="225"/>
      <c r="H7" s="226"/>
      <c r="I7" s="227"/>
      <c r="J7" s="222"/>
      <c r="K7" s="223"/>
      <c r="L7" s="225"/>
      <c r="M7" s="227"/>
    </row>
    <row r="8" spans="1:14" ht="13.5" customHeight="1" x14ac:dyDescent="0.2">
      <c r="A8" s="213"/>
      <c r="B8" s="213"/>
      <c r="C8" s="215"/>
      <c r="D8" s="222"/>
      <c r="E8" s="223"/>
      <c r="F8" s="213"/>
      <c r="G8" s="112" t="s">
        <v>74</v>
      </c>
      <c r="H8" s="112" t="s">
        <v>75</v>
      </c>
      <c r="I8" s="112" t="s">
        <v>76</v>
      </c>
      <c r="J8" s="222"/>
      <c r="K8" s="223"/>
      <c r="L8" s="112" t="s">
        <v>77</v>
      </c>
      <c r="M8" s="112" t="s">
        <v>78</v>
      </c>
    </row>
    <row r="9" spans="1:14" ht="13.5" customHeight="1" x14ac:dyDescent="0.2">
      <c r="A9" s="213"/>
      <c r="B9" s="213"/>
      <c r="C9" s="215"/>
      <c r="D9" s="228" t="s">
        <v>14</v>
      </c>
      <c r="E9" s="229" t="s">
        <v>15</v>
      </c>
      <c r="F9" s="213"/>
      <c r="G9" s="112"/>
      <c r="H9" s="113"/>
      <c r="I9" s="113"/>
      <c r="J9" s="228" t="s">
        <v>14</v>
      </c>
      <c r="K9" s="229" t="s">
        <v>15</v>
      </c>
      <c r="L9" s="113"/>
      <c r="M9" s="113"/>
    </row>
    <row r="10" spans="1:14" ht="9.9499999999999993" customHeight="1" x14ac:dyDescent="0.2">
      <c r="A10" s="213"/>
      <c r="B10" s="213"/>
      <c r="C10" s="215"/>
      <c r="D10" s="228"/>
      <c r="E10" s="229"/>
      <c r="F10" s="213"/>
      <c r="G10" s="114"/>
      <c r="H10" s="114"/>
      <c r="I10" s="114"/>
      <c r="J10" s="228"/>
      <c r="K10" s="229"/>
      <c r="L10" s="114"/>
      <c r="M10" s="114"/>
    </row>
    <row r="11" spans="1:14" ht="12" customHeight="1" x14ac:dyDescent="0.2">
      <c r="A11" s="214"/>
      <c r="B11" s="110" t="s">
        <v>50</v>
      </c>
      <c r="C11" s="110" t="s">
        <v>51</v>
      </c>
      <c r="D11" s="111" t="s">
        <v>65</v>
      </c>
      <c r="E11" s="111" t="s">
        <v>66</v>
      </c>
      <c r="F11" s="110" t="s">
        <v>79</v>
      </c>
      <c r="G11" s="111"/>
      <c r="H11" s="111"/>
      <c r="I11" s="111"/>
      <c r="J11" s="111" t="s">
        <v>80</v>
      </c>
      <c r="K11" s="111" t="s">
        <v>81</v>
      </c>
      <c r="L11" s="111"/>
      <c r="M11" s="115"/>
    </row>
    <row r="12" spans="1:14" ht="6.75" customHeight="1" x14ac:dyDescent="0.2">
      <c r="A12" s="102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</row>
    <row r="13" spans="1:14" ht="11.65" customHeight="1" x14ac:dyDescent="0.2">
      <c r="A13" s="116">
        <v>1981</v>
      </c>
      <c r="B13" s="117">
        <f>'ME10%'!B32</f>
        <v>5112645</v>
      </c>
      <c r="C13" s="117">
        <v>448929</v>
      </c>
      <c r="D13" s="117">
        <v>83154</v>
      </c>
      <c r="E13" s="117">
        <v>21461</v>
      </c>
      <c r="F13" s="119">
        <v>4390223</v>
      </c>
      <c r="G13" s="94">
        <f>D13/B13</f>
        <v>1.6264379787761522E-2</v>
      </c>
      <c r="H13" s="94">
        <f>D13/F13</f>
        <v>1.89407235122225E-2</v>
      </c>
      <c r="I13" s="94">
        <f>E13/C13</f>
        <v>4.7804886741556016E-2</v>
      </c>
      <c r="J13" s="117">
        <v>655220</v>
      </c>
      <c r="K13" s="117">
        <v>24800</v>
      </c>
      <c r="L13" s="94">
        <f>J13/B13</f>
        <v>0.12815675643429184</v>
      </c>
      <c r="M13" s="94">
        <f>K13/C13</f>
        <v>5.5242588471673695E-2</v>
      </c>
    </row>
    <row r="14" spans="1:14" ht="11.65" customHeight="1" x14ac:dyDescent="0.2">
      <c r="A14" s="104">
        <v>1982</v>
      </c>
      <c r="B14" s="105">
        <f>'ME10%'!B33</f>
        <v>5216947</v>
      </c>
      <c r="C14" s="105">
        <v>409356</v>
      </c>
      <c r="D14" s="105">
        <v>81621</v>
      </c>
      <c r="E14" s="105">
        <v>23615</v>
      </c>
      <c r="F14" s="105">
        <v>4476970</v>
      </c>
      <c r="G14" s="77">
        <f t="shared" ref="G14:G55" si="0">D14/B14</f>
        <v>1.5645357332554843E-2</v>
      </c>
      <c r="H14" s="77">
        <f t="shared" ref="H14:H55" si="1">D14/F14</f>
        <v>1.8231303761249238E-2</v>
      </c>
      <c r="I14" s="77">
        <f t="shared" ref="I14:I55" si="2">E14/C14</f>
        <v>5.768817361905041E-2</v>
      </c>
      <c r="J14" s="105">
        <v>670269</v>
      </c>
      <c r="K14" s="105">
        <v>24999</v>
      </c>
      <c r="L14" s="77">
        <f t="shared" ref="L14:M55" si="3">J14/B14</f>
        <v>0.12847916607165072</v>
      </c>
      <c r="M14" s="77">
        <f t="shared" si="3"/>
        <v>6.1069093893823471E-2</v>
      </c>
    </row>
    <row r="15" spans="1:14" ht="11.65" customHeight="1" x14ac:dyDescent="0.2">
      <c r="A15" s="116">
        <v>1983</v>
      </c>
      <c r="B15" s="117">
        <f>'ME10%'!B34</f>
        <v>5445411</v>
      </c>
      <c r="C15" s="117">
        <v>377021</v>
      </c>
      <c r="D15" s="117">
        <v>80995</v>
      </c>
      <c r="E15" s="117">
        <v>23788</v>
      </c>
      <c r="F15" s="117">
        <v>4688982</v>
      </c>
      <c r="G15" s="94">
        <f t="shared" si="0"/>
        <v>1.4873992064143551E-2</v>
      </c>
      <c r="H15" s="94">
        <f t="shared" si="1"/>
        <v>1.7273472152377636E-2</v>
      </c>
      <c r="I15" s="94">
        <f t="shared" si="2"/>
        <v>6.3094628681161002E-2</v>
      </c>
      <c r="J15" s="117">
        <v>663692</v>
      </c>
      <c r="K15" s="117">
        <v>24106</v>
      </c>
      <c r="L15" s="94">
        <f t="shared" si="3"/>
        <v>0.12188097464084896</v>
      </c>
      <c r="M15" s="94">
        <f t="shared" si="3"/>
        <v>6.3938083024553005E-2</v>
      </c>
    </row>
    <row r="16" spans="1:14" ht="11.65" customHeight="1" x14ac:dyDescent="0.2">
      <c r="A16" s="104">
        <v>1984</v>
      </c>
      <c r="B16" s="105">
        <f>'ME10%'!B35</f>
        <v>5714022</v>
      </c>
      <c r="C16" s="105">
        <v>348102</v>
      </c>
      <c r="D16" s="105">
        <v>80395</v>
      </c>
      <c r="E16" s="105">
        <v>23621</v>
      </c>
      <c r="F16" s="105">
        <v>4936932</v>
      </c>
      <c r="G16" s="77">
        <f t="shared" si="0"/>
        <v>1.4069774320084872E-2</v>
      </c>
      <c r="H16" s="77">
        <f t="shared" si="1"/>
        <v>1.6284404970536358E-2</v>
      </c>
      <c r="I16" s="77">
        <f t="shared" si="2"/>
        <v>6.785654779346284E-2</v>
      </c>
      <c r="J16" s="105">
        <v>649335</v>
      </c>
      <c r="K16" s="105">
        <v>22706</v>
      </c>
      <c r="L16" s="77">
        <f t="shared" si="3"/>
        <v>0.11363886943382437</v>
      </c>
      <c r="M16" s="77">
        <f t="shared" si="3"/>
        <v>6.5228007882747005E-2</v>
      </c>
    </row>
    <row r="17" spans="1:13" ht="11.65" customHeight="1" x14ac:dyDescent="0.2">
      <c r="A17" s="116">
        <v>1985</v>
      </c>
      <c r="B17" s="117">
        <f>'ME10%'!B36</f>
        <v>6001908</v>
      </c>
      <c r="C17" s="117">
        <v>325351</v>
      </c>
      <c r="D17" s="117">
        <v>80167</v>
      </c>
      <c r="E17" s="117">
        <v>23246</v>
      </c>
      <c r="F17" s="117">
        <v>5215249</v>
      </c>
      <c r="G17" s="94">
        <f t="shared" si="0"/>
        <v>1.335691916637176E-2</v>
      </c>
      <c r="H17" s="94">
        <f t="shared" si="1"/>
        <v>1.5371653395648031E-2</v>
      </c>
      <c r="I17" s="94">
        <f t="shared" si="2"/>
        <v>7.1448988938100699E-2</v>
      </c>
      <c r="J17" s="117">
        <v>633664</v>
      </c>
      <c r="K17" s="117">
        <v>21166</v>
      </c>
      <c r="L17" s="94">
        <f t="shared" si="3"/>
        <v>0.10557709315104463</v>
      </c>
      <c r="M17" s="94">
        <f t="shared" si="3"/>
        <v>6.5055893481194157E-2</v>
      </c>
    </row>
    <row r="18" spans="1:13" ht="11.65" customHeight="1" x14ac:dyDescent="0.2">
      <c r="A18" s="104">
        <v>1986</v>
      </c>
      <c r="B18" s="105">
        <f>'ME10%'!B37</f>
        <v>6290039</v>
      </c>
      <c r="C18" s="105">
        <v>306032</v>
      </c>
      <c r="D18" s="105">
        <v>80458</v>
      </c>
      <c r="E18" s="105">
        <v>23039</v>
      </c>
      <c r="F18" s="105">
        <v>5492779</v>
      </c>
      <c r="G18" s="77">
        <f t="shared" si="0"/>
        <v>1.2791335634007993E-2</v>
      </c>
      <c r="H18" s="77">
        <f t="shared" si="1"/>
        <v>1.464795871088205E-2</v>
      </c>
      <c r="I18" s="77">
        <f t="shared" si="2"/>
        <v>7.5282976943587598E-2</v>
      </c>
      <c r="J18" s="105">
        <v>616421</v>
      </c>
      <c r="K18" s="105">
        <v>19687</v>
      </c>
      <c r="L18" s="77">
        <f t="shared" si="3"/>
        <v>9.7999551354133102E-2</v>
      </c>
      <c r="M18" s="77">
        <f t="shared" si="3"/>
        <v>6.4329874000104564E-2</v>
      </c>
    </row>
    <row r="19" spans="1:13" ht="11.65" customHeight="1" x14ac:dyDescent="0.2">
      <c r="A19" s="116">
        <v>1987</v>
      </c>
      <c r="B19" s="117">
        <f>'ME10%'!B38</f>
        <v>6575711</v>
      </c>
      <c r="C19" s="117">
        <v>284235</v>
      </c>
      <c r="D19" s="117">
        <v>79838</v>
      </c>
      <c r="E19" s="117">
        <v>22167</v>
      </c>
      <c r="F19" s="117">
        <v>5772577</v>
      </c>
      <c r="G19" s="94">
        <f t="shared" si="0"/>
        <v>1.2141348669368226E-2</v>
      </c>
      <c r="H19" s="94">
        <f t="shared" si="1"/>
        <v>1.3830564754701409E-2</v>
      </c>
      <c r="I19" s="94">
        <f t="shared" si="2"/>
        <v>7.7988284342181649E-2</v>
      </c>
      <c r="J19" s="117">
        <v>590703</v>
      </c>
      <c r="K19" s="117">
        <v>17813</v>
      </c>
      <c r="L19" s="94">
        <f t="shared" si="3"/>
        <v>8.9831046406996906E-2</v>
      </c>
      <c r="M19" s="94">
        <f t="shared" si="3"/>
        <v>6.2669973789294064E-2</v>
      </c>
    </row>
    <row r="20" spans="1:13" ht="11.65" customHeight="1" x14ac:dyDescent="0.2">
      <c r="A20" s="104">
        <v>1988</v>
      </c>
      <c r="B20" s="105">
        <f>'ME10%'!B39</f>
        <v>6862886</v>
      </c>
      <c r="C20" s="105">
        <v>265200</v>
      </c>
      <c r="D20" s="105">
        <v>81625</v>
      </c>
      <c r="E20" s="105">
        <v>22008</v>
      </c>
      <c r="F20" s="105">
        <v>6051669</v>
      </c>
      <c r="G20" s="77">
        <f t="shared" si="0"/>
        <v>1.1893684377097332E-2</v>
      </c>
      <c r="H20" s="77">
        <f t="shared" si="1"/>
        <v>1.3488014628691689E-2</v>
      </c>
      <c r="I20" s="77">
        <f t="shared" si="2"/>
        <v>8.298642533936651E-2</v>
      </c>
      <c r="J20" s="105">
        <v>566545</v>
      </c>
      <c r="K20" s="105">
        <v>16391</v>
      </c>
      <c r="L20" s="77">
        <f t="shared" si="3"/>
        <v>8.2552005089404079E-2</v>
      </c>
      <c r="M20" s="77">
        <f t="shared" si="3"/>
        <v>6.1806184012066362E-2</v>
      </c>
    </row>
    <row r="21" spans="1:13" ht="11.65" customHeight="1" x14ac:dyDescent="0.2">
      <c r="A21" s="116">
        <v>1989</v>
      </c>
      <c r="B21" s="117">
        <f>'ME10%'!B40</f>
        <v>7157076</v>
      </c>
      <c r="C21" s="117">
        <v>249281</v>
      </c>
      <c r="D21" s="117">
        <v>84034</v>
      </c>
      <c r="E21" s="117">
        <v>21768</v>
      </c>
      <c r="F21" s="117">
        <v>6342421</v>
      </c>
      <c r="G21" s="94">
        <f t="shared" si="0"/>
        <v>1.1741387125133226E-2</v>
      </c>
      <c r="H21" s="94">
        <f t="shared" si="1"/>
        <v>1.3249514656942515E-2</v>
      </c>
      <c r="I21" s="94">
        <f t="shared" si="2"/>
        <v>8.7323141354535644E-2</v>
      </c>
      <c r="J21" s="117">
        <v>537235</v>
      </c>
      <c r="K21" s="117">
        <v>14661</v>
      </c>
      <c r="L21" s="94">
        <f t="shared" si="3"/>
        <v>7.5063475642846322E-2</v>
      </c>
      <c r="M21" s="94">
        <f t="shared" si="3"/>
        <v>5.8813146609649349E-2</v>
      </c>
    </row>
    <row r="22" spans="1:13" ht="11.65" customHeight="1" x14ac:dyDescent="0.2">
      <c r="A22" s="104">
        <v>1990</v>
      </c>
      <c r="B22" s="105">
        <f>'ME10%'!B41</f>
        <v>7480284</v>
      </c>
      <c r="C22" s="105">
        <v>235845</v>
      </c>
      <c r="D22" s="105">
        <v>88810</v>
      </c>
      <c r="E22" s="105">
        <v>21822</v>
      </c>
      <c r="F22" s="105">
        <v>6663421</v>
      </c>
      <c r="G22" s="77">
        <f t="shared" si="0"/>
        <v>1.187254387667634E-2</v>
      </c>
      <c r="H22" s="77">
        <f t="shared" si="1"/>
        <v>1.332798873131384E-2</v>
      </c>
      <c r="I22" s="77">
        <f t="shared" si="2"/>
        <v>9.2526871462189145E-2</v>
      </c>
      <c r="J22" s="105">
        <v>512152</v>
      </c>
      <c r="K22" s="105">
        <v>13259</v>
      </c>
      <c r="L22" s="77">
        <f t="shared" si="3"/>
        <v>6.8466919170448615E-2</v>
      </c>
      <c r="M22" s="77">
        <f t="shared" si="3"/>
        <v>5.6219126968983867E-2</v>
      </c>
    </row>
    <row r="23" spans="1:13" ht="11.65" customHeight="1" x14ac:dyDescent="0.2">
      <c r="A23" s="116">
        <v>1991</v>
      </c>
      <c r="B23" s="117">
        <f>'ME10%'!B42</f>
        <v>7778703</v>
      </c>
      <c r="C23" s="117">
        <v>224499</v>
      </c>
      <c r="D23" s="117">
        <v>92914</v>
      </c>
      <c r="E23" s="117">
        <v>21831</v>
      </c>
      <c r="F23" s="117">
        <v>6962694</v>
      </c>
      <c r="G23" s="94">
        <f t="shared" si="0"/>
        <v>1.1944664811087401E-2</v>
      </c>
      <c r="H23" s="94">
        <f t="shared" si="1"/>
        <v>1.3344547383527123E-2</v>
      </c>
      <c r="I23" s="94">
        <f t="shared" si="2"/>
        <v>9.7243194847193085E-2</v>
      </c>
      <c r="J23" s="117">
        <v>488621</v>
      </c>
      <c r="K23" s="117">
        <v>11938</v>
      </c>
      <c r="L23" s="94">
        <f t="shared" si="3"/>
        <v>6.2815227679987262E-2</v>
      </c>
      <c r="M23" s="94">
        <f t="shared" si="3"/>
        <v>5.3176183412843712E-2</v>
      </c>
    </row>
    <row r="24" spans="1:13" ht="11.65" customHeight="1" x14ac:dyDescent="0.2">
      <c r="A24" s="104">
        <v>1992</v>
      </c>
      <c r="B24" s="105">
        <f>'ME10%'!B43</f>
        <v>8086190</v>
      </c>
      <c r="C24" s="105">
        <v>215976</v>
      </c>
      <c r="D24" s="105">
        <v>99115</v>
      </c>
      <c r="E24" s="105">
        <v>22504</v>
      </c>
      <c r="F24" s="105">
        <v>7273017</v>
      </c>
      <c r="G24" s="77">
        <f t="shared" si="0"/>
        <v>1.2257317723179891E-2</v>
      </c>
      <c r="H24" s="77">
        <f t="shared" si="1"/>
        <v>1.3627769603728411E-2</v>
      </c>
      <c r="I24" s="77">
        <f t="shared" si="2"/>
        <v>0.10419676260325221</v>
      </c>
      <c r="J24" s="105">
        <v>465673</v>
      </c>
      <c r="K24" s="105">
        <v>10802</v>
      </c>
      <c r="L24" s="77">
        <f t="shared" si="3"/>
        <v>5.7588678969947529E-2</v>
      </c>
      <c r="M24" s="77">
        <f t="shared" si="3"/>
        <v>5.0014816461088268E-2</v>
      </c>
    </row>
    <row r="25" spans="1:13" ht="11.65" customHeight="1" x14ac:dyDescent="0.2">
      <c r="A25" s="116">
        <v>1993</v>
      </c>
      <c r="B25" s="117">
        <f>'ME10%'!B44</f>
        <v>8367477</v>
      </c>
      <c r="C25" s="117">
        <v>208918</v>
      </c>
      <c r="D25" s="117">
        <v>108195</v>
      </c>
      <c r="E25" s="117">
        <v>23911</v>
      </c>
      <c r="F25" s="117">
        <v>7556354</v>
      </c>
      <c r="G25" s="94">
        <f t="shared" si="0"/>
        <v>1.2930420962017583E-2</v>
      </c>
      <c r="H25" s="94">
        <f t="shared" si="1"/>
        <v>1.4318413351200857E-2</v>
      </c>
      <c r="I25" s="94">
        <f t="shared" si="2"/>
        <v>0.11445160302128107</v>
      </c>
      <c r="J25" s="117">
        <v>449642</v>
      </c>
      <c r="K25" s="117">
        <v>9840</v>
      </c>
      <c r="L25" s="94">
        <f t="shared" si="3"/>
        <v>5.3736867158403902E-2</v>
      </c>
      <c r="M25" s="94">
        <f t="shared" si="3"/>
        <v>4.7099819067768216E-2</v>
      </c>
    </row>
    <row r="26" spans="1:13" ht="11.65" customHeight="1" x14ac:dyDescent="0.2">
      <c r="A26" s="104">
        <v>1994</v>
      </c>
      <c r="B26" s="105">
        <f>'ME10%'!B45</f>
        <v>8733064</v>
      </c>
      <c r="C26" s="105">
        <v>198916</v>
      </c>
      <c r="D26" s="106">
        <v>118078</v>
      </c>
      <c r="E26" s="107">
        <v>25125</v>
      </c>
      <c r="F26" s="106">
        <v>7908943</v>
      </c>
      <c r="G26" s="77">
        <f t="shared" si="0"/>
        <v>1.3520798656691398E-2</v>
      </c>
      <c r="H26" s="77">
        <f t="shared" si="1"/>
        <v>1.4929681501055198E-2</v>
      </c>
      <c r="I26" s="77">
        <f t="shared" si="2"/>
        <v>0.12630959802127531</v>
      </c>
      <c r="J26" s="106">
        <v>432421</v>
      </c>
      <c r="K26" s="106">
        <v>8874</v>
      </c>
      <c r="L26" s="77">
        <f t="shared" si="3"/>
        <v>4.9515382001093775E-2</v>
      </c>
      <c r="M26" s="77">
        <f t="shared" si="3"/>
        <v>4.4611795933962077E-2</v>
      </c>
    </row>
    <row r="27" spans="1:13" ht="11.65" customHeight="1" x14ac:dyDescent="0.2">
      <c r="A27" s="116">
        <v>1995</v>
      </c>
      <c r="B27" s="117">
        <f>'ME10%'!B46</f>
        <v>8961149</v>
      </c>
      <c r="C27" s="117">
        <v>190489</v>
      </c>
      <c r="D27" s="118">
        <v>126250</v>
      </c>
      <c r="E27" s="118">
        <v>25134</v>
      </c>
      <c r="F27" s="119">
        <v>8140429</v>
      </c>
      <c r="G27" s="94">
        <f t="shared" si="0"/>
        <v>1.4088595112077704E-2</v>
      </c>
      <c r="H27" s="94">
        <f t="shared" si="1"/>
        <v>1.5509010643050877E-2</v>
      </c>
      <c r="I27" s="94">
        <f t="shared" si="2"/>
        <v>0.13194462672385282</v>
      </c>
      <c r="J27" s="119">
        <v>412401</v>
      </c>
      <c r="K27" s="119">
        <v>7990</v>
      </c>
      <c r="L27" s="94">
        <f t="shared" si="3"/>
        <v>4.6020995745076884E-2</v>
      </c>
      <c r="M27" s="94">
        <f t="shared" si="3"/>
        <v>4.1944679220322433E-2</v>
      </c>
    </row>
    <row r="28" spans="1:13" ht="11.65" customHeight="1" x14ac:dyDescent="0.2">
      <c r="A28" s="54" t="s">
        <v>52</v>
      </c>
      <c r="B28" s="105">
        <f>'ME10%'!B47</f>
        <v>9188962</v>
      </c>
      <c r="C28" s="105">
        <v>188810</v>
      </c>
      <c r="D28" s="107">
        <v>168933</v>
      </c>
      <c r="E28" s="107">
        <v>29837</v>
      </c>
      <c r="F28" s="105">
        <v>8368949</v>
      </c>
      <c r="G28" s="77">
        <f t="shared" si="0"/>
        <v>1.83843398198839E-2</v>
      </c>
      <c r="H28" s="77">
        <f t="shared" si="1"/>
        <v>2.0185688788401029E-2</v>
      </c>
      <c r="I28" s="77">
        <f t="shared" si="2"/>
        <v>0.15802658757481067</v>
      </c>
      <c r="J28" s="107">
        <v>455832</v>
      </c>
      <c r="K28" s="107">
        <v>10509</v>
      </c>
      <c r="L28" s="77">
        <f t="shared" si="3"/>
        <v>4.9606473505930268E-2</v>
      </c>
      <c r="M28" s="77">
        <f t="shared" si="3"/>
        <v>5.5659128224140673E-2</v>
      </c>
    </row>
    <row r="29" spans="1:13" ht="11.65" customHeight="1" x14ac:dyDescent="0.2">
      <c r="A29" s="116">
        <v>1997</v>
      </c>
      <c r="B29" s="117">
        <f>'ME10%'!B48</f>
        <v>9397626</v>
      </c>
      <c r="C29" s="117">
        <v>184299</v>
      </c>
      <c r="D29" s="118">
        <v>186721</v>
      </c>
      <c r="E29" s="118">
        <v>33079</v>
      </c>
      <c r="F29" s="117">
        <v>8581470</v>
      </c>
      <c r="G29" s="94">
        <f t="shared" si="0"/>
        <v>1.9868954137991873E-2</v>
      </c>
      <c r="H29" s="94">
        <f t="shared" si="1"/>
        <v>2.1758626435797131E-2</v>
      </c>
      <c r="I29" s="94">
        <f t="shared" si="2"/>
        <v>0.17948550995935952</v>
      </c>
      <c r="J29" s="118">
        <v>438903</v>
      </c>
      <c r="K29" s="118">
        <v>9678</v>
      </c>
      <c r="L29" s="94">
        <f t="shared" si="3"/>
        <v>4.6703603654795374E-2</v>
      </c>
      <c r="M29" s="94">
        <f t="shared" si="3"/>
        <v>5.2512493285367799E-2</v>
      </c>
    </row>
    <row r="30" spans="1:13" ht="11.65" customHeight="1" x14ac:dyDescent="0.2">
      <c r="A30" s="104">
        <v>1998</v>
      </c>
      <c r="B30" s="105">
        <f>'ME10%'!B49</f>
        <v>9607219</v>
      </c>
      <c r="C30" s="105">
        <v>182470</v>
      </c>
      <c r="D30" s="107">
        <v>203998</v>
      </c>
      <c r="E30" s="107">
        <v>37514</v>
      </c>
      <c r="F30" s="105">
        <v>8790693</v>
      </c>
      <c r="G30" s="77">
        <f t="shared" si="0"/>
        <v>2.1233824273184571E-2</v>
      </c>
      <c r="H30" s="77">
        <f t="shared" si="1"/>
        <v>2.3206134032891377E-2</v>
      </c>
      <c r="I30" s="77">
        <f t="shared" si="2"/>
        <v>0.20558995999342358</v>
      </c>
      <c r="J30" s="107">
        <v>431383</v>
      </c>
      <c r="K30" s="107">
        <v>9086</v>
      </c>
      <c r="L30" s="77">
        <f t="shared" si="3"/>
        <v>4.4901963825327601E-2</v>
      </c>
      <c r="M30" s="77">
        <f t="shared" si="3"/>
        <v>4.979448676494766E-2</v>
      </c>
    </row>
    <row r="31" spans="1:13" ht="11.65" customHeight="1" x14ac:dyDescent="0.2">
      <c r="A31" s="116">
        <v>1999</v>
      </c>
      <c r="B31" s="117">
        <f>'ME10%'!B50</f>
        <v>9808212</v>
      </c>
      <c r="C31" s="117">
        <v>181437</v>
      </c>
      <c r="D31" s="118">
        <v>224451</v>
      </c>
      <c r="E31" s="118">
        <v>43346</v>
      </c>
      <c r="F31" s="117">
        <v>8992170</v>
      </c>
      <c r="G31" s="94">
        <f t="shared" si="0"/>
        <v>2.2883987417890234E-2</v>
      </c>
      <c r="H31" s="94">
        <f t="shared" si="1"/>
        <v>2.4960715822765805E-2</v>
      </c>
      <c r="I31" s="94">
        <f t="shared" si="2"/>
        <v>0.23890386194657098</v>
      </c>
      <c r="J31" s="118">
        <v>434503</v>
      </c>
      <c r="K31" s="118">
        <v>8799</v>
      </c>
      <c r="L31" s="94">
        <f t="shared" si="3"/>
        <v>4.4299919292119704E-2</v>
      </c>
      <c r="M31" s="94">
        <f t="shared" si="3"/>
        <v>4.8496172225069856E-2</v>
      </c>
    </row>
    <row r="32" spans="1:13" ht="11.65" customHeight="1" x14ac:dyDescent="0.2">
      <c r="A32" s="104">
        <v>2000</v>
      </c>
      <c r="B32" s="105">
        <f>'ME10%'!B51</f>
        <v>9900215</v>
      </c>
      <c r="C32" s="105">
        <v>181978</v>
      </c>
      <c r="D32" s="107">
        <v>222107</v>
      </c>
      <c r="E32" s="107">
        <v>51191</v>
      </c>
      <c r="F32" s="105">
        <v>9087458</v>
      </c>
      <c r="G32" s="77">
        <f t="shared" si="0"/>
        <v>2.243456328978714E-2</v>
      </c>
      <c r="H32" s="77">
        <f t="shared" si="1"/>
        <v>2.444104831075973E-2</v>
      </c>
      <c r="I32" s="77">
        <f t="shared" si="2"/>
        <v>0.28130323445691235</v>
      </c>
      <c r="J32" s="107">
        <v>431916</v>
      </c>
      <c r="K32" s="107">
        <v>8413</v>
      </c>
      <c r="L32" s="77">
        <f t="shared" si="3"/>
        <v>4.362693133431951E-2</v>
      </c>
      <c r="M32" s="77">
        <f t="shared" si="3"/>
        <v>4.6230863071360276E-2</v>
      </c>
    </row>
    <row r="33" spans="1:13" ht="11.65" customHeight="1" x14ac:dyDescent="0.2">
      <c r="A33" s="116">
        <v>2001</v>
      </c>
      <c r="B33" s="117">
        <f>'ME10%'!B52</f>
        <v>10074289</v>
      </c>
      <c r="C33" s="117">
        <v>182944</v>
      </c>
      <c r="D33" s="118">
        <v>239812</v>
      </c>
      <c r="E33" s="118">
        <v>58736</v>
      </c>
      <c r="F33" s="117">
        <v>9258631</v>
      </c>
      <c r="G33" s="94">
        <f t="shared" si="0"/>
        <v>2.3804359791544594E-2</v>
      </c>
      <c r="H33" s="94">
        <f t="shared" si="1"/>
        <v>2.5901453465420537E-2</v>
      </c>
      <c r="I33" s="94">
        <f t="shared" si="2"/>
        <v>0.32105999650166173</v>
      </c>
      <c r="J33" s="118">
        <v>426790</v>
      </c>
      <c r="K33" s="118">
        <v>8087</v>
      </c>
      <c r="L33" s="94">
        <f t="shared" si="3"/>
        <v>4.2364280000305732E-2</v>
      </c>
      <c r="M33" s="94">
        <f t="shared" si="3"/>
        <v>4.4204783977610636E-2</v>
      </c>
    </row>
    <row r="34" spans="1:13" ht="11.65" customHeight="1" x14ac:dyDescent="0.2">
      <c r="A34" s="104">
        <v>2002</v>
      </c>
      <c r="B34" s="105">
        <f>'ME10%'!B53</f>
        <v>10246465</v>
      </c>
      <c r="C34" s="105">
        <v>182013</v>
      </c>
      <c r="D34" s="107">
        <v>252100</v>
      </c>
      <c r="E34" s="107">
        <v>64786</v>
      </c>
      <c r="F34" s="105">
        <v>9430136</v>
      </c>
      <c r="G34" s="77">
        <f t="shared" si="0"/>
        <v>2.4603607195261976E-2</v>
      </c>
      <c r="H34" s="77">
        <f t="shared" si="1"/>
        <v>2.6733442656606436E-2</v>
      </c>
      <c r="I34" s="77">
        <f t="shared" si="2"/>
        <v>0.3559416085664211</v>
      </c>
      <c r="J34" s="107">
        <v>418276</v>
      </c>
      <c r="K34" s="107">
        <v>7575</v>
      </c>
      <c r="L34" s="77">
        <f t="shared" si="3"/>
        <v>4.0821493071024985E-2</v>
      </c>
      <c r="M34" s="77">
        <f t="shared" si="3"/>
        <v>4.1617906413278172E-2</v>
      </c>
    </row>
    <row r="35" spans="1:13" ht="11.65" customHeight="1" x14ac:dyDescent="0.2">
      <c r="A35" s="116">
        <v>2003</v>
      </c>
      <c r="B35" s="117">
        <f>'ME10%'!B54</f>
        <v>10411022</v>
      </c>
      <c r="C35" s="124">
        <v>182385</v>
      </c>
      <c r="D35" s="118">
        <v>264374</v>
      </c>
      <c r="E35" s="118">
        <v>70992</v>
      </c>
      <c r="F35" s="117">
        <v>9592532</v>
      </c>
      <c r="G35" s="94">
        <f t="shared" si="0"/>
        <v>2.5393664522080542E-2</v>
      </c>
      <c r="H35" s="94">
        <f t="shared" si="1"/>
        <v>2.7560398026297957E-2</v>
      </c>
      <c r="I35" s="94">
        <f t="shared" si="2"/>
        <v>0.38924253639279544</v>
      </c>
      <c r="J35" s="127">
        <v>413790</v>
      </c>
      <c r="K35" s="127">
        <v>7235</v>
      </c>
      <c r="L35" s="94">
        <f t="shared" si="3"/>
        <v>3.9745377543146103E-2</v>
      </c>
      <c r="M35" s="94">
        <f t="shared" si="3"/>
        <v>3.9668832414946405E-2</v>
      </c>
    </row>
    <row r="36" spans="1:13" ht="11.65" customHeight="1" x14ac:dyDescent="0.2">
      <c r="A36" s="104">
        <v>2004</v>
      </c>
      <c r="B36" s="105">
        <f>'ME10%'!B55</f>
        <v>10747404</v>
      </c>
      <c r="C36" s="105">
        <v>183049</v>
      </c>
      <c r="D36" s="107">
        <v>276143</v>
      </c>
      <c r="E36" s="107">
        <v>75669</v>
      </c>
      <c r="F36" s="105">
        <v>9920541</v>
      </c>
      <c r="G36" s="77">
        <f t="shared" si="0"/>
        <v>2.5693925714526038E-2</v>
      </c>
      <c r="H36" s="77">
        <f t="shared" si="1"/>
        <v>2.7835477924036602E-2</v>
      </c>
      <c r="I36" s="77">
        <f t="shared" si="2"/>
        <v>0.41338111653163906</v>
      </c>
      <c r="J36" s="107">
        <v>409531</v>
      </c>
      <c r="K36" s="107">
        <v>6761</v>
      </c>
      <c r="L36" s="77">
        <f t="shared" si="3"/>
        <v>3.8105108917465089E-2</v>
      </c>
      <c r="M36" s="77">
        <f t="shared" si="3"/>
        <v>3.693546536719676E-2</v>
      </c>
    </row>
    <row r="37" spans="1:13" ht="11.65" customHeight="1" x14ac:dyDescent="0.2">
      <c r="A37" s="116">
        <v>2005</v>
      </c>
      <c r="B37" s="117">
        <f>'ME10%'!B56</f>
        <v>11062178</v>
      </c>
      <c r="C37" s="124">
        <v>183783</v>
      </c>
      <c r="D37" s="118">
        <v>292200</v>
      </c>
      <c r="E37" s="118">
        <v>78165</v>
      </c>
      <c r="F37" s="117">
        <v>10210256</v>
      </c>
      <c r="G37" s="94">
        <f t="shared" si="0"/>
        <v>2.6414328172987271E-2</v>
      </c>
      <c r="H37" s="94">
        <f t="shared" si="1"/>
        <v>2.8618283420121887E-2</v>
      </c>
      <c r="I37" s="94">
        <f t="shared" si="2"/>
        <v>0.4253113726514422</v>
      </c>
      <c r="J37" s="127">
        <v>409981</v>
      </c>
      <c r="K37" s="127">
        <v>6291</v>
      </c>
      <c r="L37" s="94">
        <f t="shared" si="3"/>
        <v>3.7061508140621133E-2</v>
      </c>
      <c r="M37" s="94">
        <f t="shared" si="3"/>
        <v>3.4230587159857002E-2</v>
      </c>
    </row>
    <row r="38" spans="1:13" ht="11.65" customHeight="1" x14ac:dyDescent="0.2">
      <c r="A38" s="104">
        <v>2006</v>
      </c>
      <c r="B38" s="105">
        <f>'ME10%'!B57</f>
        <v>11448669</v>
      </c>
      <c r="C38" s="125">
        <v>181896</v>
      </c>
      <c r="D38" s="107">
        <v>293014</v>
      </c>
      <c r="E38" s="107">
        <v>80153</v>
      </c>
      <c r="F38" s="105">
        <v>10578969</v>
      </c>
      <c r="G38" s="77">
        <f t="shared" si="0"/>
        <v>2.5593717488032887E-2</v>
      </c>
      <c r="H38" s="77">
        <f t="shared" si="1"/>
        <v>2.769778416025229E-2</v>
      </c>
      <c r="I38" s="77">
        <f t="shared" si="2"/>
        <v>0.44065290055856093</v>
      </c>
      <c r="J38" s="107">
        <v>408565</v>
      </c>
      <c r="K38" s="107">
        <v>5788</v>
      </c>
      <c r="L38" s="77">
        <f t="shared" si="3"/>
        <v>3.568668113297712E-2</v>
      </c>
      <c r="M38" s="77">
        <f t="shared" si="3"/>
        <v>3.1820380876984654E-2</v>
      </c>
    </row>
    <row r="39" spans="1:13" ht="11.65" customHeight="1" x14ac:dyDescent="0.2">
      <c r="A39" s="116">
        <v>2007</v>
      </c>
      <c r="B39" s="117">
        <f>'ME10%'!B58</f>
        <v>11852852</v>
      </c>
      <c r="C39" s="117">
        <v>178809</v>
      </c>
      <c r="D39" s="118">
        <v>280358</v>
      </c>
      <c r="E39" s="118">
        <v>76073</v>
      </c>
      <c r="F39" s="117">
        <v>10976460</v>
      </c>
      <c r="G39" s="94">
        <f t="shared" si="0"/>
        <v>2.3653210214723004E-2</v>
      </c>
      <c r="H39" s="94">
        <f t="shared" si="1"/>
        <v>2.5541750254635828E-2</v>
      </c>
      <c r="I39" s="94">
        <f t="shared" si="2"/>
        <v>0.42544279091097204</v>
      </c>
      <c r="J39" s="127">
        <v>406613</v>
      </c>
      <c r="K39" s="127">
        <v>5408</v>
      </c>
      <c r="L39" s="94">
        <f t="shared" si="3"/>
        <v>3.4305076955318432E-2</v>
      </c>
      <c r="M39" s="94">
        <f t="shared" si="3"/>
        <v>3.0244562633871899E-2</v>
      </c>
    </row>
    <row r="40" spans="1:13" ht="11.65" customHeight="1" x14ac:dyDescent="0.2">
      <c r="A40" s="104">
        <v>2008</v>
      </c>
      <c r="B40" s="105">
        <f>'ME10%'!B59</f>
        <v>12240271</v>
      </c>
      <c r="C40" s="105">
        <v>173996</v>
      </c>
      <c r="D40" s="107">
        <v>266114</v>
      </c>
      <c r="E40" s="107">
        <v>70502</v>
      </c>
      <c r="F40" s="105">
        <v>11363262</v>
      </c>
      <c r="G40" s="77">
        <f t="shared" si="0"/>
        <v>2.1740858515305748E-2</v>
      </c>
      <c r="H40" s="77">
        <f t="shared" si="1"/>
        <v>2.3418803509062804E-2</v>
      </c>
      <c r="I40" s="77">
        <f t="shared" si="2"/>
        <v>0.40519322283270881</v>
      </c>
      <c r="J40" s="107">
        <v>406102</v>
      </c>
      <c r="K40" s="107">
        <v>4685</v>
      </c>
      <c r="L40" s="77">
        <f t="shared" si="3"/>
        <v>3.317753340591887E-2</v>
      </c>
      <c r="M40" s="77">
        <f t="shared" si="3"/>
        <v>2.6925906342674544E-2</v>
      </c>
    </row>
    <row r="41" spans="1:13" ht="11.65" customHeight="1" x14ac:dyDescent="0.2">
      <c r="A41" s="116">
        <v>2009</v>
      </c>
      <c r="B41" s="117">
        <f>'ME10%'!B60</f>
        <v>12554521</v>
      </c>
      <c r="C41" s="117">
        <v>172311</v>
      </c>
      <c r="D41" s="118">
        <v>254740</v>
      </c>
      <c r="E41" s="118">
        <v>66259</v>
      </c>
      <c r="F41" s="117">
        <v>11678279</v>
      </c>
      <c r="G41" s="94">
        <f t="shared" si="0"/>
        <v>2.0290698466313449E-2</v>
      </c>
      <c r="H41" s="94">
        <f t="shared" si="1"/>
        <v>2.1813145584208084E-2</v>
      </c>
      <c r="I41" s="94">
        <f t="shared" si="2"/>
        <v>0.38453145765505392</v>
      </c>
      <c r="J41" s="127">
        <v>417835</v>
      </c>
      <c r="K41" s="127">
        <v>4782</v>
      </c>
      <c r="L41" s="94">
        <f t="shared" si="3"/>
        <v>3.3281636153223208E-2</v>
      </c>
      <c r="M41" s="94">
        <f t="shared" si="3"/>
        <v>2.7752145829343454E-2</v>
      </c>
    </row>
    <row r="42" spans="1:13" ht="11.65" customHeight="1" x14ac:dyDescent="0.2">
      <c r="A42" s="104">
        <v>2010</v>
      </c>
      <c r="B42" s="105">
        <f>'ME10%'!B61</f>
        <v>12884836</v>
      </c>
      <c r="C42" s="105">
        <v>167234</v>
      </c>
      <c r="D42" s="107">
        <v>242517</v>
      </c>
      <c r="E42" s="107">
        <v>61084</v>
      </c>
      <c r="F42" s="105">
        <v>12016138</v>
      </c>
      <c r="G42" s="77">
        <f t="shared" si="0"/>
        <v>1.8821892649623171E-2</v>
      </c>
      <c r="H42" s="77">
        <f t="shared" si="1"/>
        <v>2.0182607756335687E-2</v>
      </c>
      <c r="I42" s="77">
        <f t="shared" si="2"/>
        <v>0.36526065273807956</v>
      </c>
      <c r="J42" s="107">
        <v>421214</v>
      </c>
      <c r="K42" s="107">
        <v>4443</v>
      </c>
      <c r="L42" s="77">
        <f t="shared" si="3"/>
        <v>3.2690676078453773E-2</v>
      </c>
      <c r="M42" s="77">
        <f t="shared" si="3"/>
        <v>2.6567564012102803E-2</v>
      </c>
    </row>
    <row r="43" spans="1:13" ht="11.65" customHeight="1" x14ac:dyDescent="0.2">
      <c r="A43" s="116">
        <v>2011</v>
      </c>
      <c r="B43" s="117">
        <f>'ME10%'!B62</f>
        <v>13102069</v>
      </c>
      <c r="C43" s="117">
        <v>155016</v>
      </c>
      <c r="D43" s="118">
        <v>227231</v>
      </c>
      <c r="E43" s="118">
        <v>55370</v>
      </c>
      <c r="F43" s="117">
        <v>12239379</v>
      </c>
      <c r="G43" s="94">
        <f t="shared" si="0"/>
        <v>1.7343138705802879E-2</v>
      </c>
      <c r="H43" s="94">
        <f t="shared" si="1"/>
        <v>1.8565566112463714E-2</v>
      </c>
      <c r="I43" s="94">
        <f t="shared" si="2"/>
        <v>0.35718893533570728</v>
      </c>
      <c r="J43" s="127">
        <v>421415</v>
      </c>
      <c r="K43" s="127">
        <v>4091</v>
      </c>
      <c r="L43" s="94">
        <f t="shared" si="3"/>
        <v>3.2164004021044308E-2</v>
      </c>
      <c r="M43" s="94">
        <f t="shared" si="3"/>
        <v>2.6390824172988596E-2</v>
      </c>
    </row>
    <row r="44" spans="1:13" ht="11.65" customHeight="1" x14ac:dyDescent="0.2">
      <c r="A44" s="104">
        <v>2012</v>
      </c>
      <c r="B44" s="105">
        <f>'ME10%'!B63</f>
        <v>13235074</v>
      </c>
      <c r="C44" s="105">
        <v>141359</v>
      </c>
      <c r="D44" s="107">
        <v>214031</v>
      </c>
      <c r="E44" s="107">
        <v>50350</v>
      </c>
      <c r="F44" s="105">
        <v>12378404</v>
      </c>
      <c r="G44" s="77">
        <f t="shared" si="0"/>
        <v>1.6171500061125461E-2</v>
      </c>
      <c r="H44" s="77">
        <f t="shared" si="1"/>
        <v>1.729067818436044E-2</v>
      </c>
      <c r="I44" s="77">
        <f t="shared" si="2"/>
        <v>0.35618531540262738</v>
      </c>
      <c r="J44" s="107">
        <v>418267</v>
      </c>
      <c r="K44" s="107">
        <v>3666</v>
      </c>
      <c r="L44" s="77">
        <f t="shared" si="3"/>
        <v>3.1602921147248594E-2</v>
      </c>
      <c r="M44" s="77">
        <f t="shared" si="3"/>
        <v>2.5933969538550782E-2</v>
      </c>
    </row>
    <row r="45" spans="1:13" ht="11.65" customHeight="1" x14ac:dyDescent="0.2">
      <c r="A45" s="116">
        <v>2013</v>
      </c>
      <c r="B45" s="117">
        <f>'ME10%'!B64</f>
        <v>13499081</v>
      </c>
      <c r="C45" s="117">
        <v>127496</v>
      </c>
      <c r="D45" s="127">
        <v>200880</v>
      </c>
      <c r="E45" s="118">
        <v>45362</v>
      </c>
      <c r="F45" s="117">
        <v>12654395</v>
      </c>
      <c r="G45" s="94">
        <f t="shared" si="0"/>
        <v>1.4881013011182021E-2</v>
      </c>
      <c r="H45" s="94">
        <f t="shared" si="1"/>
        <v>1.5874326666743058E-2</v>
      </c>
      <c r="I45" s="94">
        <f t="shared" si="2"/>
        <v>0.35579155424483905</v>
      </c>
      <c r="J45" s="127">
        <v>418328</v>
      </c>
      <c r="K45" s="127">
        <v>3286</v>
      </c>
      <c r="L45" s="94">
        <f t="shared" si="3"/>
        <v>3.0989368831848628E-2</v>
      </c>
      <c r="M45" s="94">
        <f t="shared" si="3"/>
        <v>2.5773357595532408E-2</v>
      </c>
    </row>
    <row r="46" spans="1:13" ht="11.65" customHeight="1" x14ac:dyDescent="0.2">
      <c r="A46" s="104">
        <v>2014</v>
      </c>
      <c r="B46" s="105">
        <f>'ME10%'!B65</f>
        <v>13686740</v>
      </c>
      <c r="C46" s="105">
        <v>113543</v>
      </c>
      <c r="D46" s="107">
        <v>184330</v>
      </c>
      <c r="E46" s="107">
        <v>39887</v>
      </c>
      <c r="F46" s="105">
        <v>12861539</v>
      </c>
      <c r="G46" s="77">
        <f t="shared" si="0"/>
        <v>1.3467779763479104E-2</v>
      </c>
      <c r="H46" s="77">
        <f t="shared" si="1"/>
        <v>1.4331877390411831E-2</v>
      </c>
      <c r="I46" s="77">
        <f t="shared" si="2"/>
        <v>0.3512942233338911</v>
      </c>
      <c r="J46" s="107">
        <v>422390</v>
      </c>
      <c r="K46" s="107">
        <v>2918</v>
      </c>
      <c r="L46" s="77">
        <f t="shared" si="3"/>
        <v>3.086125695381077E-2</v>
      </c>
      <c r="M46" s="77">
        <f t="shared" si="3"/>
        <v>2.5699514721295016E-2</v>
      </c>
    </row>
    <row r="47" spans="1:13" ht="11.65" customHeight="1" x14ac:dyDescent="0.2">
      <c r="A47" s="116">
        <v>2015</v>
      </c>
      <c r="B47" s="117">
        <f>'ME10%'!B66</f>
        <v>13854832</v>
      </c>
      <c r="C47" s="117">
        <v>105540</v>
      </c>
      <c r="D47" s="118">
        <v>172129</v>
      </c>
      <c r="E47" s="118">
        <v>36771</v>
      </c>
      <c r="F47" s="117">
        <v>13041056</v>
      </c>
      <c r="G47" s="94">
        <f t="shared" si="0"/>
        <v>1.2423752233155913E-2</v>
      </c>
      <c r="H47" s="94">
        <f t="shared" si="1"/>
        <v>1.3199007810410446E-2</v>
      </c>
      <c r="I47" s="94">
        <f t="shared" si="2"/>
        <v>0.34840818646958499</v>
      </c>
      <c r="J47" s="118">
        <v>428180</v>
      </c>
      <c r="K47" s="118">
        <v>2685</v>
      </c>
      <c r="L47" s="94">
        <f t="shared" si="3"/>
        <v>3.0904741392750196E-2</v>
      </c>
      <c r="M47" s="94">
        <f t="shared" si="3"/>
        <v>2.5440591245025582E-2</v>
      </c>
    </row>
    <row r="48" spans="1:13" ht="11.65" customHeight="1" x14ac:dyDescent="0.2">
      <c r="A48" s="104">
        <f>A47+1</f>
        <v>2016</v>
      </c>
      <c r="B48" s="105">
        <f>'ME10%'!B67</f>
        <v>14024638</v>
      </c>
      <c r="C48" s="105">
        <v>96604</v>
      </c>
      <c r="D48" s="107">
        <v>159727</v>
      </c>
      <c r="E48" s="107">
        <v>33137</v>
      </c>
      <c r="F48" s="105">
        <v>13223756</v>
      </c>
      <c r="G48" s="77">
        <f t="shared" si="0"/>
        <v>1.1389028365651933E-2</v>
      </c>
      <c r="H48" s="77">
        <f t="shared" si="1"/>
        <v>1.2078792137422984E-2</v>
      </c>
      <c r="I48" s="77">
        <f t="shared" si="2"/>
        <v>0.34301892261190015</v>
      </c>
      <c r="J48" s="107">
        <v>430654</v>
      </c>
      <c r="K48" s="107">
        <v>2414</v>
      </c>
      <c r="L48" s="77">
        <f t="shared" si="3"/>
        <v>3.0706960136867703E-2</v>
      </c>
      <c r="M48" s="77">
        <f t="shared" si="3"/>
        <v>2.4988613307937561E-2</v>
      </c>
    </row>
    <row r="49" spans="1:13" ht="11.65" customHeight="1" x14ac:dyDescent="0.2">
      <c r="A49" s="116">
        <f>A48+1</f>
        <v>2017</v>
      </c>
      <c r="B49" s="117">
        <f>'ME10%'!B68</f>
        <v>14139534</v>
      </c>
      <c r="C49" s="117">
        <v>81775</v>
      </c>
      <c r="D49" s="118">
        <v>137913</v>
      </c>
      <c r="E49" s="118">
        <v>27063</v>
      </c>
      <c r="F49" s="117">
        <v>13379741</v>
      </c>
      <c r="G49" s="94">
        <f t="shared" si="0"/>
        <v>9.7537160701335699E-3</v>
      </c>
      <c r="H49" s="94">
        <f t="shared" si="1"/>
        <v>1.030759862989874E-2</v>
      </c>
      <c r="I49" s="94">
        <f t="shared" si="2"/>
        <v>0.33094466523998778</v>
      </c>
      <c r="J49" s="118">
        <v>433989</v>
      </c>
      <c r="K49" s="118">
        <v>2110</v>
      </c>
      <c r="L49" s="94">
        <f t="shared" si="3"/>
        <v>3.0693302905173536E-2</v>
      </c>
      <c r="M49" s="94">
        <f t="shared" si="3"/>
        <v>2.5802506878630387E-2</v>
      </c>
    </row>
    <row r="50" spans="1:13" ht="11.65" customHeight="1" x14ac:dyDescent="0.2">
      <c r="A50" s="104">
        <f>A49+1</f>
        <v>2018</v>
      </c>
      <c r="B50" s="105">
        <f>'ME10%'!B69</f>
        <v>14352420</v>
      </c>
      <c r="C50" s="105">
        <v>77647</v>
      </c>
      <c r="D50" s="107">
        <v>134916</v>
      </c>
      <c r="E50" s="107">
        <v>25465</v>
      </c>
      <c r="F50" s="105">
        <v>13589252</v>
      </c>
      <c r="G50" s="77">
        <f t="shared" si="0"/>
        <v>9.4002265819980186E-3</v>
      </c>
      <c r="H50" s="77">
        <f t="shared" si="1"/>
        <v>9.9281402685004305E-3</v>
      </c>
      <c r="I50" s="77">
        <f t="shared" si="2"/>
        <v>0.32795858178680437</v>
      </c>
      <c r="J50" s="107">
        <v>453806</v>
      </c>
      <c r="K50" s="107">
        <v>1845</v>
      </c>
      <c r="L50" s="77">
        <f t="shared" si="3"/>
        <v>3.1618779272067007E-2</v>
      </c>
      <c r="M50" s="77">
        <f t="shared" si="3"/>
        <v>2.3761381637410331E-2</v>
      </c>
    </row>
    <row r="51" spans="1:13" ht="11.65" customHeight="1" x14ac:dyDescent="0.2">
      <c r="A51" s="92" t="s">
        <v>67</v>
      </c>
      <c r="B51" s="117">
        <f>'ME10%'!B70</f>
        <v>14541742</v>
      </c>
      <c r="C51" s="117">
        <f>'MTP-MC'!$G51</f>
        <v>70939</v>
      </c>
      <c r="D51" s="118">
        <f>Evol1977!I56</f>
        <v>127068</v>
      </c>
      <c r="E51" s="118">
        <f>Evol1977!J56</f>
        <v>22897</v>
      </c>
      <c r="F51" s="117">
        <v>13774559</v>
      </c>
      <c r="G51" s="94">
        <f t="shared" si="0"/>
        <v>8.7381553049146379E-3</v>
      </c>
      <c r="H51" s="94">
        <f t="shared" si="1"/>
        <v>9.2248325336586091E-3</v>
      </c>
      <c r="I51" s="94">
        <f t="shared" si="2"/>
        <v>0.32277026741284764</v>
      </c>
      <c r="J51" s="118">
        <f>Evol1977!E56</f>
        <v>486603</v>
      </c>
      <c r="K51" s="118">
        <f>Evol1977!F56</f>
        <v>1623</v>
      </c>
      <c r="L51" s="94">
        <f t="shared" si="3"/>
        <v>3.3462497134112271E-2</v>
      </c>
      <c r="M51" s="94">
        <f t="shared" si="3"/>
        <v>2.2878811373151581E-2</v>
      </c>
    </row>
    <row r="52" spans="1:13" ht="11.65" customHeight="1" x14ac:dyDescent="0.2">
      <c r="A52" s="75"/>
      <c r="B52" s="105"/>
      <c r="C52" s="105"/>
      <c r="D52" s="107"/>
      <c r="E52" s="107"/>
      <c r="F52" s="105"/>
      <c r="G52" s="77"/>
      <c r="H52" s="77"/>
      <c r="I52" s="77"/>
      <c r="J52" s="107"/>
      <c r="K52" s="107"/>
      <c r="L52" s="77"/>
      <c r="M52" s="77"/>
    </row>
    <row r="53" spans="1:13" ht="11.65" customHeight="1" x14ac:dyDescent="0.2">
      <c r="A53" s="92" t="s">
        <v>67</v>
      </c>
      <c r="B53" s="117">
        <f>'ME10%'!B72</f>
        <v>14710837</v>
      </c>
      <c r="C53" s="120" t="str">
        <f>'MTP-MC'!$G53</f>
        <v>ND</v>
      </c>
      <c r="D53" s="118">
        <f>Evol1977!I58</f>
        <v>128374</v>
      </c>
      <c r="E53" s="118">
        <f>Evol1977!J58</f>
        <v>23054</v>
      </c>
      <c r="F53" s="117">
        <v>13939683</v>
      </c>
      <c r="G53" s="94">
        <f t="shared" si="0"/>
        <v>8.7264919052532502E-3</v>
      </c>
      <c r="H53" s="94">
        <f t="shared" si="1"/>
        <v>9.2092481586561192E-3</v>
      </c>
      <c r="I53" s="120" t="str">
        <f>'MTP-MC'!$G53</f>
        <v>ND</v>
      </c>
      <c r="J53" s="118">
        <f>Evol1977!E58</f>
        <v>496298</v>
      </c>
      <c r="K53" s="118">
        <f>Evol1977!F58</f>
        <v>1788</v>
      </c>
      <c r="L53" s="94">
        <f t="shared" si="3"/>
        <v>3.373689749944208E-2</v>
      </c>
      <c r="M53" s="120" t="str">
        <f>'MTP-MC'!$G53</f>
        <v>ND</v>
      </c>
    </row>
    <row r="54" spans="1:13" ht="11.65" customHeight="1" x14ac:dyDescent="0.2">
      <c r="A54" s="104">
        <v>2020</v>
      </c>
      <c r="B54" s="105">
        <f>'ME10%'!B73</f>
        <v>14750688</v>
      </c>
      <c r="C54" s="108" t="str">
        <f>'MTP-MC'!$G54</f>
        <v>ND</v>
      </c>
      <c r="D54" s="107">
        <f>Evol1977!I59</f>
        <v>109262</v>
      </c>
      <c r="E54" s="107">
        <f>Evol1977!J59</f>
        <v>18447</v>
      </c>
      <c r="F54" s="105">
        <v>14029797</v>
      </c>
      <c r="G54" s="77">
        <f t="shared" si="0"/>
        <v>7.4072477161743235E-3</v>
      </c>
      <c r="H54" s="77">
        <f t="shared" si="1"/>
        <v>7.7878532383611823E-3</v>
      </c>
      <c r="I54" s="108" t="str">
        <f>'MTP-MC'!$G54</f>
        <v>ND</v>
      </c>
      <c r="J54" s="107">
        <f>Evol1977!E59</f>
        <v>532117</v>
      </c>
      <c r="K54" s="107">
        <f>Evol1977!F59</f>
        <v>1582</v>
      </c>
      <c r="L54" s="77">
        <f t="shared" si="3"/>
        <v>3.6074046173303918E-2</v>
      </c>
      <c r="M54" s="108" t="str">
        <f>'MTP-MC'!$G54</f>
        <v>ND</v>
      </c>
    </row>
    <row r="55" spans="1:13" ht="11.65" customHeight="1" x14ac:dyDescent="0.2">
      <c r="A55" s="116">
        <v>2021</v>
      </c>
      <c r="B55" s="143">
        <f>'ME10%'!B74</f>
        <v>14884558</v>
      </c>
      <c r="C55" s="117">
        <f>'MTP-MC'!$G55</f>
        <v>62034</v>
      </c>
      <c r="D55" s="118">
        <f>Evol1977!I60</f>
        <v>96061</v>
      </c>
      <c r="E55" s="118">
        <f>Evol1977!J60</f>
        <v>14821</v>
      </c>
      <c r="F55" s="117">
        <v>14176173</v>
      </c>
      <c r="G55" s="94">
        <f t="shared" si="0"/>
        <v>6.45373547538328E-3</v>
      </c>
      <c r="H55" s="94">
        <f t="shared" si="1"/>
        <v>6.7762293815122037E-3</v>
      </c>
      <c r="I55" s="94">
        <f t="shared" si="2"/>
        <v>0.2389173678950253</v>
      </c>
      <c r="J55" s="118">
        <f>Evol1977!E60</f>
        <v>553371</v>
      </c>
      <c r="K55" s="118">
        <f>Evol1977!F60</f>
        <v>1315</v>
      </c>
      <c r="L55" s="94">
        <f t="shared" si="3"/>
        <v>3.7177523175360667E-2</v>
      </c>
      <c r="M55" s="94">
        <f t="shared" si="3"/>
        <v>2.1198052680787956E-2</v>
      </c>
    </row>
    <row r="56" spans="1:13" ht="11.25" customHeight="1" x14ac:dyDescent="0.2">
      <c r="A56" s="142">
        <v>2022</v>
      </c>
      <c r="B56" s="144">
        <f>'ME10%'!B75</f>
        <v>15049171</v>
      </c>
      <c r="C56" s="145">
        <f>'MTP-MC'!$G56</f>
        <v>53041</v>
      </c>
      <c r="D56" s="146">
        <f>Evol1977!I61</f>
        <v>84760</v>
      </c>
      <c r="E56" s="146">
        <f>Evol1977!J61</f>
        <v>12247</v>
      </c>
      <c r="F56" s="145">
        <v>14176174</v>
      </c>
      <c r="G56" s="141">
        <f t="shared" ref="G56" si="4">D56/B56</f>
        <v>5.6322039267146344E-3</v>
      </c>
      <c r="H56" s="141">
        <f t="shared" ref="H56" si="5">D56/F56</f>
        <v>5.9790462504198949E-3</v>
      </c>
      <c r="I56" s="141">
        <f t="shared" ref="I56" si="6">E56/C56</f>
        <v>0.23089685337757584</v>
      </c>
      <c r="J56" s="146">
        <f>Evol1977!E61</f>
        <v>580938</v>
      </c>
      <c r="K56" s="146">
        <f>Evol1977!F61</f>
        <v>1090</v>
      </c>
      <c r="L56" s="141">
        <f t="shared" ref="L56" si="7">J56/B56</f>
        <v>3.8602657913847878E-2</v>
      </c>
      <c r="M56" s="141">
        <f t="shared" ref="M56" si="8">K56/C56</f>
        <v>2.0550140457382026E-2</v>
      </c>
    </row>
    <row r="57" spans="1:13" ht="12.75" customHeight="1" x14ac:dyDescent="0.2">
      <c r="A57" s="19" t="s">
        <v>54</v>
      </c>
      <c r="B57" s="19"/>
      <c r="C57" s="19"/>
      <c r="D57" s="19"/>
      <c r="E57" s="72"/>
      <c r="F57" s="72"/>
      <c r="G57" s="72"/>
      <c r="H57" s="72"/>
    </row>
    <row r="58" spans="1:13" ht="31.5" customHeight="1" x14ac:dyDescent="0.2">
      <c r="A58" s="181" t="s">
        <v>55</v>
      </c>
      <c r="B58" s="181"/>
      <c r="C58" s="181"/>
      <c r="D58" s="181"/>
      <c r="E58" s="181"/>
      <c r="F58" s="181"/>
      <c r="G58" s="181"/>
      <c r="H58" s="181"/>
      <c r="I58" s="181"/>
      <c r="J58" s="181"/>
      <c r="K58" s="181"/>
      <c r="L58" s="181"/>
      <c r="M58" s="181"/>
    </row>
    <row r="59" spans="1:13" x14ac:dyDescent="0.2">
      <c r="A59" s="1" t="s">
        <v>23</v>
      </c>
      <c r="B59" s="19"/>
      <c r="C59" s="19"/>
      <c r="D59" s="19"/>
      <c r="E59" s="72"/>
      <c r="F59" s="72"/>
      <c r="G59" s="72"/>
      <c r="H59" s="72"/>
    </row>
    <row r="60" spans="1:13" x14ac:dyDescent="0.2">
      <c r="A60" s="49" t="s">
        <v>56</v>
      </c>
      <c r="B60" s="19"/>
      <c r="C60" s="19"/>
      <c r="D60" s="19"/>
      <c r="E60" s="72"/>
      <c r="F60" s="72"/>
      <c r="G60" s="72"/>
      <c r="H60" s="51"/>
    </row>
  </sheetData>
  <mergeCells count="16">
    <mergeCell ref="A58:M58"/>
    <mergeCell ref="A1:M1"/>
    <mergeCell ref="A2:A11"/>
    <mergeCell ref="B2:B10"/>
    <mergeCell ref="C2:C10"/>
    <mergeCell ref="D2:I4"/>
    <mergeCell ref="J2:M4"/>
    <mergeCell ref="D5:E8"/>
    <mergeCell ref="F5:F10"/>
    <mergeCell ref="G5:I7"/>
    <mergeCell ref="J5:K8"/>
    <mergeCell ref="L5:M7"/>
    <mergeCell ref="D9:D10"/>
    <mergeCell ref="E9:E10"/>
    <mergeCell ref="J9:J10"/>
    <mergeCell ref="K9:K10"/>
  </mergeCells>
  <pageMargins left="0.7" right="0.7" top="0.75" bottom="0.75" header="0.3" footer="0.3"/>
  <pageSetup paperSize="9" orientation="portrait" verticalDpi="0" r:id="rId1"/>
  <ignoredErrors>
    <ignoredError sqref="I26:I51 L27:M27 G28:H28 L28:M28 G29:H29 L29:M29 G30:H30 L30:M30 G31:H31 L31:M31 G32:H32 L32:M32 G33:H33 L33:M33 G34:H34 L34:M34 G35:H35 L35:M35 G36:H36 L36:M36 G37:H37 L37:M37 G38:H38 L38:M38 G39:H39 L39:M39 G40:H40 L40:M40 G41:H41 L41:M41 G42:H42 L42:M42 G43:H43 L43:M43 G44:H44 L44:M44 G45:H45 L45:M45 G46:H46 L46:M46 G47:H47 L47:M47 A48:A50 G48:H48 L48:M48 G49:H49 L49:M49 G50:H50 L50:M50 C51:E51 G51:H51 J51:M51 C53:E53 G53:M53 C54:E54 G54:M54 C55:E55 G55:M55 G13:I13 L13:M13 G14:I14 L14:M14 G15:I15 L15:M15 G16:I16 L16:M16 G17:I17 L17:M17 G18:I18 L18:M18 G19:I19 L19:M19 G20:I20 L20:M20 G21:I21 L21:M21 G22:I22 L22:M22 G23:I23 L23:M23 G24:I24 L24:M24 G25:I25 L25:M25 G26:H26 L26:M26 G27:H27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5C51D-F42A-4165-BC6C-3CC795A45AD8}">
  <dimension ref="A1:O63"/>
  <sheetViews>
    <sheetView workbookViewId="0">
      <pane xSplit="1" ySplit="13" topLeftCell="B14" activePane="bottomRight" state="frozen"/>
      <selection pane="topRight" activeCell="B1" sqref="B1"/>
      <selection pane="bottomLeft" activeCell="A14" sqref="A14"/>
      <selection pane="bottomRight" activeCell="H54" sqref="H54"/>
    </sheetView>
  </sheetViews>
  <sheetFormatPr baseColWidth="10" defaultRowHeight="11.25" x14ac:dyDescent="0.2"/>
  <cols>
    <col min="1" max="10" width="12.7109375" style="5" customWidth="1"/>
    <col min="11" max="11" width="11.42578125" style="5"/>
    <col min="12" max="12" width="17.7109375" style="5" bestFit="1" customWidth="1"/>
    <col min="13" max="13" width="11.42578125" style="5"/>
    <col min="14" max="14" width="17.7109375" style="5" bestFit="1" customWidth="1"/>
    <col min="15" max="16384" width="11.42578125" style="5"/>
  </cols>
  <sheetData>
    <row r="1" spans="1:15" s="3" customFormat="1" ht="44.25" customHeight="1" x14ac:dyDescent="0.25">
      <c r="A1" s="230" t="s">
        <v>25</v>
      </c>
      <c r="B1" s="231"/>
      <c r="C1" s="231"/>
      <c r="D1" s="231"/>
      <c r="E1" s="231"/>
      <c r="F1" s="231"/>
      <c r="G1" s="231"/>
      <c r="H1" s="231"/>
      <c r="I1" s="231"/>
      <c r="J1" s="231"/>
      <c r="K1" s="2"/>
    </row>
    <row r="2" spans="1:15" ht="14.25" customHeight="1" x14ac:dyDescent="0.2">
      <c r="A2" s="232" t="s">
        <v>26</v>
      </c>
      <c r="B2" s="161" t="s">
        <v>2</v>
      </c>
      <c r="C2" s="162"/>
      <c r="D2" s="162"/>
      <c r="E2" s="162"/>
      <c r="F2" s="162"/>
      <c r="G2" s="161" t="s">
        <v>3</v>
      </c>
      <c r="H2" s="162"/>
      <c r="I2" s="162"/>
      <c r="J2" s="163"/>
      <c r="K2" s="2"/>
      <c r="L2" s="3"/>
      <c r="M2" s="3"/>
      <c r="N2" s="3"/>
      <c r="O2" s="3"/>
    </row>
    <row r="3" spans="1:15" ht="13.5" customHeight="1" x14ac:dyDescent="0.2">
      <c r="A3" s="233"/>
      <c r="B3" s="235" t="s">
        <v>27</v>
      </c>
      <c r="C3" s="236"/>
      <c r="D3" s="236"/>
      <c r="E3" s="236"/>
      <c r="F3" s="164"/>
      <c r="G3" s="235" t="s">
        <v>28</v>
      </c>
      <c r="H3" s="164"/>
      <c r="I3" s="235" t="s">
        <v>29</v>
      </c>
      <c r="J3" s="164"/>
      <c r="K3" s="2"/>
      <c r="L3" s="3"/>
      <c r="M3" s="3"/>
      <c r="N3" s="3"/>
      <c r="O3" s="3"/>
    </row>
    <row r="4" spans="1:15" ht="11.1" customHeight="1" x14ac:dyDescent="0.2">
      <c r="A4" s="233"/>
      <c r="B4" s="159" t="s">
        <v>30</v>
      </c>
      <c r="C4" s="171" t="s">
        <v>31</v>
      </c>
      <c r="D4" s="172"/>
      <c r="E4" s="173"/>
      <c r="F4" s="159" t="s">
        <v>32</v>
      </c>
      <c r="G4" s="235"/>
      <c r="H4" s="164"/>
      <c r="I4" s="235"/>
      <c r="J4" s="164"/>
    </row>
    <row r="5" spans="1:15" ht="11.1" customHeight="1" x14ac:dyDescent="0.2">
      <c r="A5" s="233"/>
      <c r="B5" s="159"/>
      <c r="C5" s="171"/>
      <c r="D5" s="172"/>
      <c r="E5" s="173"/>
      <c r="F5" s="159"/>
      <c r="G5" s="235"/>
      <c r="H5" s="164"/>
      <c r="I5" s="235"/>
      <c r="J5" s="164"/>
    </row>
    <row r="6" spans="1:15" ht="8.25" customHeight="1" x14ac:dyDescent="0.2">
      <c r="A6" s="233"/>
      <c r="B6" s="159"/>
      <c r="C6" s="182" t="s">
        <v>33</v>
      </c>
      <c r="D6" s="182" t="s">
        <v>34</v>
      </c>
      <c r="E6" s="177" t="s">
        <v>35</v>
      </c>
      <c r="F6" s="159"/>
      <c r="G6" s="183" t="s">
        <v>36</v>
      </c>
      <c r="H6" s="184"/>
      <c r="I6" s="183" t="s">
        <v>36</v>
      </c>
      <c r="J6" s="184"/>
    </row>
    <row r="7" spans="1:15" ht="8.25" customHeight="1" x14ac:dyDescent="0.2">
      <c r="A7" s="233"/>
      <c r="B7" s="159"/>
      <c r="C7" s="177"/>
      <c r="D7" s="177"/>
      <c r="E7" s="177"/>
      <c r="F7" s="159"/>
      <c r="G7" s="183"/>
      <c r="H7" s="184"/>
      <c r="I7" s="183"/>
      <c r="J7" s="184"/>
    </row>
    <row r="8" spans="1:15" ht="8.25" customHeight="1" x14ac:dyDescent="0.2">
      <c r="A8" s="233"/>
      <c r="B8" s="159"/>
      <c r="C8" s="177"/>
      <c r="D8" s="177"/>
      <c r="E8" s="177"/>
      <c r="F8" s="159"/>
      <c r="G8" s="177" t="s">
        <v>37</v>
      </c>
      <c r="H8" s="177" t="s">
        <v>38</v>
      </c>
      <c r="I8" s="177" t="s">
        <v>37</v>
      </c>
      <c r="J8" s="177" t="s">
        <v>38</v>
      </c>
    </row>
    <row r="9" spans="1:15" ht="8.25" customHeight="1" x14ac:dyDescent="0.2">
      <c r="A9" s="233"/>
      <c r="B9" s="159"/>
      <c r="C9" s="177"/>
      <c r="D9" s="177"/>
      <c r="E9" s="177"/>
      <c r="F9" s="159"/>
      <c r="G9" s="177"/>
      <c r="H9" s="177"/>
      <c r="I9" s="177"/>
      <c r="J9" s="177"/>
    </row>
    <row r="10" spans="1:15" ht="8.25" customHeight="1" x14ac:dyDescent="0.2">
      <c r="A10" s="233"/>
      <c r="B10" s="159"/>
      <c r="C10" s="177"/>
      <c r="D10" s="177"/>
      <c r="E10" s="177"/>
      <c r="F10" s="159"/>
      <c r="G10" s="177"/>
      <c r="H10" s="177"/>
      <c r="I10" s="177"/>
      <c r="J10" s="177"/>
    </row>
    <row r="11" spans="1:15" ht="8.25" customHeight="1" x14ac:dyDescent="0.2">
      <c r="A11" s="233"/>
      <c r="B11" s="159"/>
      <c r="C11" s="177"/>
      <c r="D11" s="177"/>
      <c r="E11" s="177"/>
      <c r="F11" s="159"/>
      <c r="G11" s="177"/>
      <c r="H11" s="177"/>
      <c r="I11" s="177"/>
      <c r="J11" s="177"/>
    </row>
    <row r="12" spans="1:15" ht="8.25" customHeight="1" x14ac:dyDescent="0.2">
      <c r="A12" s="233"/>
      <c r="B12" s="159"/>
      <c r="C12" s="177"/>
      <c r="D12" s="177"/>
      <c r="E12" s="177"/>
      <c r="F12" s="159"/>
      <c r="G12" s="177"/>
      <c r="H12" s="177"/>
      <c r="I12" s="177"/>
      <c r="J12" s="177"/>
    </row>
    <row r="13" spans="1:15" ht="11.1" customHeight="1" x14ac:dyDescent="0.2">
      <c r="A13" s="234"/>
      <c r="B13" s="31">
        <v>2</v>
      </c>
      <c r="C13" s="178"/>
      <c r="D13" s="178"/>
      <c r="E13" s="178"/>
      <c r="F13" s="160"/>
      <c r="G13" s="32">
        <v>3</v>
      </c>
      <c r="H13" s="33"/>
      <c r="I13" s="32">
        <v>3</v>
      </c>
      <c r="J13" s="33"/>
    </row>
    <row r="14" spans="1:15" ht="6.75" customHeight="1" x14ac:dyDescent="0.2">
      <c r="A14" s="9"/>
      <c r="B14" s="10"/>
      <c r="C14" s="10"/>
      <c r="D14" s="10"/>
      <c r="E14" s="10"/>
      <c r="F14" s="10"/>
      <c r="G14" s="10"/>
      <c r="H14" s="10"/>
      <c r="I14" s="10"/>
      <c r="J14" s="10"/>
    </row>
    <row r="15" spans="1:15" ht="12" customHeight="1" x14ac:dyDescent="0.2">
      <c r="A15" s="41">
        <v>1986</v>
      </c>
      <c r="B15" s="42">
        <v>29.422660326820203</v>
      </c>
      <c r="C15" s="42">
        <v>0.45734705171223111</v>
      </c>
      <c r="D15" s="42">
        <v>32.776538706043233</v>
      </c>
      <c r="E15" s="43">
        <v>30.642252464719487</v>
      </c>
      <c r="F15" s="43">
        <v>640.43832141436098</v>
      </c>
      <c r="G15" s="42">
        <v>165.71208173706509</v>
      </c>
      <c r="H15" s="42">
        <v>161.44350925441759</v>
      </c>
      <c r="I15" s="42">
        <v>116.77594720385635</v>
      </c>
      <c r="J15" s="42">
        <v>108.08635322132396</v>
      </c>
    </row>
    <row r="16" spans="1:15" ht="12" customHeight="1" x14ac:dyDescent="0.2">
      <c r="A16" s="34">
        <v>1987</v>
      </c>
      <c r="B16" s="35">
        <v>30.794701481956896</v>
      </c>
      <c r="C16" s="35">
        <v>0.45734705171223111</v>
      </c>
      <c r="D16" s="35">
        <v>32.928987723280642</v>
      </c>
      <c r="E16" s="36">
        <v>31.252048533669129</v>
      </c>
      <c r="F16" s="36">
        <v>663.00077596549772</v>
      </c>
      <c r="G16" s="35">
        <v>163.73024451297874</v>
      </c>
      <c r="H16" s="35">
        <v>159.91901908204349</v>
      </c>
      <c r="I16" s="35">
        <v>119.52002951412975</v>
      </c>
      <c r="J16" s="35">
        <v>107.78145518684914</v>
      </c>
    </row>
    <row r="17" spans="1:10" ht="12" customHeight="1" x14ac:dyDescent="0.2">
      <c r="A17" s="41">
        <v>1988</v>
      </c>
      <c r="B17" s="42">
        <v>32.319191654331</v>
      </c>
      <c r="C17" s="42">
        <v>0.45734705171223111</v>
      </c>
      <c r="D17" s="42">
        <v>32.776538706043233</v>
      </c>
      <c r="E17" s="43">
        <v>31.09959951643172</v>
      </c>
      <c r="F17" s="43">
        <v>679.16037179266323</v>
      </c>
      <c r="G17" s="42">
        <v>164.64493861640321</v>
      </c>
      <c r="H17" s="42">
        <v>160.98616220270534</v>
      </c>
      <c r="I17" s="42">
        <v>118.30043737623045</v>
      </c>
      <c r="J17" s="42">
        <v>109.00104732474843</v>
      </c>
    </row>
    <row r="18" spans="1:10" ht="12" customHeight="1" x14ac:dyDescent="0.2">
      <c r="A18" s="34">
        <v>1989</v>
      </c>
      <c r="B18" s="35">
        <v>33.386334774992875</v>
      </c>
      <c r="C18" s="35">
        <v>0.45734705171223111</v>
      </c>
      <c r="D18" s="35">
        <v>32.776538706043233</v>
      </c>
      <c r="E18" s="36">
        <v>31.556946568143946</v>
      </c>
      <c r="F18" s="36">
        <v>714.37609477450508</v>
      </c>
      <c r="G18" s="35">
        <v>167.541469943914</v>
      </c>
      <c r="H18" s="35">
        <v>163.57779549574136</v>
      </c>
      <c r="I18" s="35">
        <v>128.36207251389953</v>
      </c>
      <c r="J18" s="35">
        <v>117.69064130728081</v>
      </c>
    </row>
    <row r="19" spans="1:10" ht="12" customHeight="1" x14ac:dyDescent="0.2">
      <c r="A19" s="41">
        <v>1990</v>
      </c>
      <c r="B19" s="42">
        <v>34.605926912892158</v>
      </c>
      <c r="C19" s="42">
        <v>0.45734705171223111</v>
      </c>
      <c r="D19" s="42">
        <v>33.386334774992875</v>
      </c>
      <c r="E19" s="43">
        <v>31.404497550906537</v>
      </c>
      <c r="F19" s="43">
        <v>737.24344736011653</v>
      </c>
      <c r="G19" s="42">
        <v>168.60861306457588</v>
      </c>
      <c r="H19" s="42">
        <v>164.94983665087804</v>
      </c>
      <c r="I19" s="42">
        <v>119.97737656584196</v>
      </c>
      <c r="J19" s="42">
        <v>112.20247668673404</v>
      </c>
    </row>
    <row r="20" spans="1:10" ht="12" customHeight="1" x14ac:dyDescent="0.2">
      <c r="A20" s="34">
        <v>1991</v>
      </c>
      <c r="B20" s="35">
        <v>35.977968068028851</v>
      </c>
      <c r="C20" s="35">
        <v>0.45734705171223111</v>
      </c>
      <c r="D20" s="35">
        <v>31.86184460261877</v>
      </c>
      <c r="E20" s="36">
        <v>30.947150499194308</v>
      </c>
      <c r="F20" s="36">
        <v>747.15263348054839</v>
      </c>
      <c r="G20" s="35">
        <v>171.35269537484928</v>
      </c>
      <c r="H20" s="35">
        <v>167.23657190943919</v>
      </c>
      <c r="I20" s="35">
        <v>123.63615297953982</v>
      </c>
      <c r="J20" s="35">
        <v>113.57451784187073</v>
      </c>
    </row>
    <row r="21" spans="1:10" ht="12" customHeight="1" x14ac:dyDescent="0.2">
      <c r="A21" s="41">
        <v>1992</v>
      </c>
      <c r="B21" s="42">
        <v>37.045111188690719</v>
      </c>
      <c r="C21" s="42">
        <v>0.45734705171223111</v>
      </c>
      <c r="D21" s="42">
        <v>31.09959951643172</v>
      </c>
      <c r="E21" s="43">
        <v>30.489803447482075</v>
      </c>
      <c r="F21" s="43">
        <v>784.65509172095119</v>
      </c>
      <c r="G21" s="42">
        <v>175.01147178854714</v>
      </c>
      <c r="H21" s="42">
        <v>171.04779734037444</v>
      </c>
      <c r="I21" s="42">
        <v>132.78309401378445</v>
      </c>
      <c r="J21" s="42">
        <v>120.4347236175542</v>
      </c>
    </row>
    <row r="22" spans="1:10" ht="12" customHeight="1" x14ac:dyDescent="0.2">
      <c r="A22" s="34">
        <v>1993</v>
      </c>
      <c r="B22" s="35">
        <v>37.959805292115185</v>
      </c>
      <c r="C22" s="35">
        <v>0.45734705171223111</v>
      </c>
      <c r="D22" s="35">
        <v>31.709395585381358</v>
      </c>
      <c r="E22" s="36">
        <v>31.09959951643172</v>
      </c>
      <c r="F22" s="36">
        <v>786.17958189332523</v>
      </c>
      <c r="G22" s="35">
        <v>170.89534832313703</v>
      </c>
      <c r="H22" s="35">
        <v>167.69391896115141</v>
      </c>
      <c r="I22" s="35">
        <v>132.3257469620722</v>
      </c>
      <c r="J22" s="35">
        <v>120.4347236175542</v>
      </c>
    </row>
    <row r="23" spans="1:10" ht="12" customHeight="1" x14ac:dyDescent="0.2">
      <c r="A23" s="41">
        <v>1994</v>
      </c>
      <c r="B23" s="44">
        <v>38.417152343827418</v>
      </c>
      <c r="C23" s="44">
        <v>0.45734705171223111</v>
      </c>
      <c r="D23" s="44">
        <v>31.252048533669129</v>
      </c>
      <c r="E23" s="45">
        <v>30.794701481956896</v>
      </c>
      <c r="F23" s="45">
        <v>809.35183251341175</v>
      </c>
      <c r="G23" s="44">
        <v>174.24922670236006</v>
      </c>
      <c r="H23" s="44">
        <v>170.43800127142481</v>
      </c>
      <c r="I23" s="44">
        <v>134.76493123787077</v>
      </c>
      <c r="J23" s="44">
        <v>123.17880592782758</v>
      </c>
    </row>
    <row r="24" spans="1:10" ht="12" customHeight="1" x14ac:dyDescent="0.2">
      <c r="A24" s="34">
        <v>1995</v>
      </c>
      <c r="B24" s="37">
        <v>39.484295464489286</v>
      </c>
      <c r="C24" s="37">
        <v>0.45734705171223111</v>
      </c>
      <c r="D24" s="37">
        <v>30.184905413007257</v>
      </c>
      <c r="E24" s="38">
        <v>29.880007378532436</v>
      </c>
      <c r="F24" s="38">
        <v>821.3953048751672</v>
      </c>
      <c r="G24" s="37">
        <v>188.57943432267663</v>
      </c>
      <c r="H24" s="37">
        <v>185.07310692621618</v>
      </c>
      <c r="I24" s="37">
        <v>141.167789961842</v>
      </c>
      <c r="J24" s="37">
        <v>126.99003135876285</v>
      </c>
    </row>
    <row r="25" spans="1:10" ht="12" customHeight="1" x14ac:dyDescent="0.2">
      <c r="A25" s="41">
        <v>1996</v>
      </c>
      <c r="B25" s="44">
        <v>40.551438585151161</v>
      </c>
      <c r="C25" s="44">
        <v>0.45734705171223111</v>
      </c>
      <c r="D25" s="44">
        <v>30.337354430244662</v>
      </c>
      <c r="E25" s="45">
        <v>30.032456395769845</v>
      </c>
      <c r="F25" s="45">
        <v>825.81632637505209</v>
      </c>
      <c r="G25" s="44">
        <v>189.34167940886368</v>
      </c>
      <c r="H25" s="44">
        <v>186.7500461158277</v>
      </c>
      <c r="I25" s="44">
        <v>140.8628919273672</v>
      </c>
      <c r="J25" s="44">
        <v>127.14248037600026</v>
      </c>
    </row>
    <row r="26" spans="1:10" ht="12" customHeight="1" x14ac:dyDescent="0.2">
      <c r="A26" s="34">
        <v>1997</v>
      </c>
      <c r="B26" s="37">
        <v>40.856336619625985</v>
      </c>
      <c r="C26" s="37">
        <v>0.45734705171223111</v>
      </c>
      <c r="D26" s="37">
        <v>30.794701481956896</v>
      </c>
      <c r="E26" s="38">
        <v>30.489803447482075</v>
      </c>
      <c r="F26" s="38">
        <v>844.11020844354118</v>
      </c>
      <c r="G26" s="37">
        <v>188.12208727096439</v>
      </c>
      <c r="H26" s="37">
        <v>184.76820889174141</v>
      </c>
      <c r="I26" s="37">
        <v>142.23493308250389</v>
      </c>
      <c r="J26" s="37">
        <v>128.66697054837437</v>
      </c>
    </row>
    <row r="27" spans="1:10" ht="12" customHeight="1" x14ac:dyDescent="0.2">
      <c r="A27" s="41">
        <v>1998</v>
      </c>
      <c r="B27" s="44">
        <v>41.161234654100802</v>
      </c>
      <c r="C27" s="44">
        <v>0.45734705171223111</v>
      </c>
      <c r="D27" s="44">
        <v>28.965313275107974</v>
      </c>
      <c r="E27" s="45">
        <v>28.660415240633153</v>
      </c>
      <c r="F27" s="45">
        <v>853.10470046054843</v>
      </c>
      <c r="G27" s="44">
        <v>191.32351663295003</v>
      </c>
      <c r="H27" s="44">
        <v>188.73188333991405</v>
      </c>
      <c r="I27" s="44">
        <v>136.13697239300748</v>
      </c>
      <c r="J27" s="44">
        <v>120.4347236175542</v>
      </c>
    </row>
    <row r="28" spans="1:10" ht="12" customHeight="1" x14ac:dyDescent="0.2">
      <c r="A28" s="34">
        <v>1999</v>
      </c>
      <c r="B28" s="37">
        <v>42.075928757525269</v>
      </c>
      <c r="C28" s="37">
        <v>0.45734705171223111</v>
      </c>
      <c r="D28" s="37">
        <v>28.507966223395741</v>
      </c>
      <c r="E28" s="38">
        <v>28.20306818892092</v>
      </c>
      <c r="F28" s="38">
        <v>864.84327478782916</v>
      </c>
      <c r="G28" s="37">
        <v>197.26902830520905</v>
      </c>
      <c r="H28" s="37">
        <v>194.67739501217306</v>
      </c>
      <c r="I28" s="37">
        <v>151.99167018569815</v>
      </c>
      <c r="J28" s="37">
        <v>134.46003320339597</v>
      </c>
    </row>
    <row r="29" spans="1:10" ht="12" customHeight="1" x14ac:dyDescent="0.2">
      <c r="A29" s="41">
        <v>2000</v>
      </c>
      <c r="B29" s="44">
        <v>42.228377774762677</v>
      </c>
      <c r="C29" s="44">
        <v>0.45734705171223111</v>
      </c>
      <c r="D29" s="44">
        <v>27.440823102733869</v>
      </c>
      <c r="E29" s="45">
        <v>27.288374085496457</v>
      </c>
      <c r="F29" s="45">
        <v>873.07552171864927</v>
      </c>
      <c r="G29" s="44">
        <v>202.60474390851837</v>
      </c>
      <c r="H29" s="44">
        <v>200.01311061548242</v>
      </c>
      <c r="I29" s="44">
        <v>172.26738947827371</v>
      </c>
      <c r="J29" s="44">
        <v>152.44901723741037</v>
      </c>
    </row>
    <row r="30" spans="1:10" ht="12" customHeight="1" x14ac:dyDescent="0.2">
      <c r="A30" s="34">
        <v>2001</v>
      </c>
      <c r="B30" s="37">
        <v>42.990622860949721</v>
      </c>
      <c r="C30" s="37">
        <v>0.60979606894964156</v>
      </c>
      <c r="D30" s="37">
        <v>27.898170154446102</v>
      </c>
      <c r="E30" s="38">
        <v>27.74572113720869</v>
      </c>
      <c r="F30" s="38">
        <v>893.96103708017438</v>
      </c>
      <c r="G30" s="37">
        <v>209.16005164972705</v>
      </c>
      <c r="H30" s="37">
        <v>206.11107130497885</v>
      </c>
      <c r="I30" s="37">
        <v>157.47983480624492</v>
      </c>
      <c r="J30" s="37">
        <v>137.66146256538158</v>
      </c>
    </row>
    <row r="31" spans="1:10" ht="12" customHeight="1" x14ac:dyDescent="0.2">
      <c r="A31" s="41">
        <v>2002</v>
      </c>
      <c r="B31" s="44">
        <v>44.333333333333336</v>
      </c>
      <c r="C31" s="44">
        <v>0.66666666666666663</v>
      </c>
      <c r="D31" s="44">
        <v>26.583333333333332</v>
      </c>
      <c r="E31" s="45">
        <v>26.583333333333332</v>
      </c>
      <c r="F31" s="45">
        <v>913.5</v>
      </c>
      <c r="G31" s="44">
        <v>216.08333333333334</v>
      </c>
      <c r="H31" s="44">
        <v>213.5</v>
      </c>
      <c r="I31" s="44">
        <v>164.58333333333334</v>
      </c>
      <c r="J31" s="44">
        <v>142.66666666666666</v>
      </c>
    </row>
    <row r="32" spans="1:10" ht="12" customHeight="1" x14ac:dyDescent="0.2">
      <c r="A32" s="34">
        <v>2003</v>
      </c>
      <c r="B32" s="37">
        <v>44.916666666666664</v>
      </c>
      <c r="C32" s="37">
        <v>0.66666666666666663</v>
      </c>
      <c r="D32" s="37">
        <v>26.25</v>
      </c>
      <c r="E32" s="38">
        <v>26.25</v>
      </c>
      <c r="F32" s="38">
        <v>929.83333333333337</v>
      </c>
      <c r="G32" s="37">
        <v>218.91666666666666</v>
      </c>
      <c r="H32" s="37">
        <v>216.16666666666666</v>
      </c>
      <c r="I32" s="37">
        <v>169.16666666666666</v>
      </c>
      <c r="J32" s="37">
        <v>145.41666666666666</v>
      </c>
    </row>
    <row r="33" spans="1:11" ht="12" customHeight="1" x14ac:dyDescent="0.2">
      <c r="A33" s="41" t="s">
        <v>82</v>
      </c>
      <c r="B33" s="44">
        <v>46</v>
      </c>
      <c r="C33" s="237" t="s">
        <v>39</v>
      </c>
      <c r="D33" s="237" t="s">
        <v>39</v>
      </c>
      <c r="E33" s="45">
        <v>25.5</v>
      </c>
      <c r="F33" s="45">
        <v>943.25</v>
      </c>
      <c r="G33" s="44">
        <v>220.91666666666666</v>
      </c>
      <c r="H33" s="44">
        <v>218.5</v>
      </c>
      <c r="I33" s="44">
        <v>174.16666666666666</v>
      </c>
      <c r="J33" s="44">
        <v>148.91666666666666</v>
      </c>
      <c r="K33" s="40"/>
    </row>
    <row r="34" spans="1:11" ht="12" customHeight="1" x14ac:dyDescent="0.2">
      <c r="A34" s="34" t="s">
        <v>83</v>
      </c>
      <c r="B34" s="37">
        <v>47.006373373290394</v>
      </c>
      <c r="C34" s="237"/>
      <c r="D34" s="237"/>
      <c r="E34" s="38">
        <v>25.433179897866964</v>
      </c>
      <c r="F34" s="38">
        <v>962.41400151367736</v>
      </c>
      <c r="G34" s="37">
        <v>235.64481836994742</v>
      </c>
      <c r="H34" s="37">
        <v>229.23222155225426</v>
      </c>
      <c r="I34" s="37">
        <v>206.94954421483467</v>
      </c>
      <c r="J34" s="37">
        <v>150.58399044186143</v>
      </c>
    </row>
    <row r="35" spans="1:11" ht="12" customHeight="1" x14ac:dyDescent="0.2">
      <c r="A35" s="41">
        <v>2006</v>
      </c>
      <c r="B35" s="44">
        <v>48.231328853392398</v>
      </c>
      <c r="C35" s="237"/>
      <c r="D35" s="237"/>
      <c r="E35" s="45">
        <v>24.661735273087288</v>
      </c>
      <c r="F35" s="45">
        <v>980.0127127998303</v>
      </c>
      <c r="G35" s="44">
        <v>239.89415194024389</v>
      </c>
      <c r="H35" s="44">
        <v>233.84649263840382</v>
      </c>
      <c r="I35" s="44">
        <v>212.2706165567262</v>
      </c>
      <c r="J35" s="44">
        <v>153.40980003537302</v>
      </c>
    </row>
    <row r="36" spans="1:11" ht="12" customHeight="1" x14ac:dyDescent="0.2">
      <c r="A36" s="34">
        <v>2007</v>
      </c>
      <c r="B36" s="37">
        <v>49.568749427618783</v>
      </c>
      <c r="C36" s="237"/>
      <c r="D36" s="237"/>
      <c r="E36" s="38">
        <v>24.198783023195968</v>
      </c>
      <c r="F36" s="38">
        <v>997.79107647547801</v>
      </c>
      <c r="G36" s="37">
        <v>246.00522359064428</v>
      </c>
      <c r="H36" s="37">
        <v>243.15073763799239</v>
      </c>
      <c r="I36" s="37">
        <v>181.55591044892824</v>
      </c>
      <c r="J36" s="37">
        <v>156.34200490417498</v>
      </c>
    </row>
    <row r="37" spans="1:11" ht="12" customHeight="1" x14ac:dyDescent="0.2">
      <c r="A37" s="41">
        <v>2008</v>
      </c>
      <c r="B37" s="44">
        <v>51.039191005218697</v>
      </c>
      <c r="C37" s="237"/>
      <c r="D37" s="237"/>
      <c r="E37" s="45">
        <v>23.975190696230904</v>
      </c>
      <c r="F37" s="45">
        <v>1018.1078274038707</v>
      </c>
      <c r="G37" s="44">
        <v>255.49840994317276</v>
      </c>
      <c r="H37" s="44">
        <v>252.92297661704137</v>
      </c>
      <c r="I37" s="44">
        <v>184.66033177901605</v>
      </c>
      <c r="J37" s="44">
        <v>159.29296046533739</v>
      </c>
    </row>
    <row r="38" spans="1:11" ht="12" customHeight="1" x14ac:dyDescent="0.2">
      <c r="A38" s="34">
        <v>2009</v>
      </c>
      <c r="B38" s="37">
        <v>51.933260456064339</v>
      </c>
      <c r="C38" s="237"/>
      <c r="D38" s="237"/>
      <c r="E38" s="38">
        <v>23.674933753503836</v>
      </c>
      <c r="F38" s="38">
        <v>1027.3190189712896</v>
      </c>
      <c r="G38" s="37">
        <v>287.02955092832678</v>
      </c>
      <c r="H38" s="37">
        <v>284.17719132786448</v>
      </c>
      <c r="I38" s="37">
        <v>185.6602024683711</v>
      </c>
      <c r="J38" s="37">
        <v>160.60120249595795</v>
      </c>
    </row>
    <row r="39" spans="1:11" ht="12" customHeight="1" x14ac:dyDescent="0.2">
      <c r="A39" s="41">
        <v>2010</v>
      </c>
      <c r="B39" s="44">
        <v>52.871593680867598</v>
      </c>
      <c r="C39" s="237"/>
      <c r="D39" s="237"/>
      <c r="E39" s="45">
        <v>23.468991114247103</v>
      </c>
      <c r="F39" s="45">
        <v>1036.7705749887405</v>
      </c>
      <c r="G39" s="44">
        <v>302.27929879920816</v>
      </c>
      <c r="H39" s="44">
        <v>299.52270008245495</v>
      </c>
      <c r="I39" s="44">
        <v>186.19849718482993</v>
      </c>
      <c r="J39" s="44">
        <v>161.64871097262525</v>
      </c>
    </row>
    <row r="40" spans="1:11" ht="12" customHeight="1" x14ac:dyDescent="0.2">
      <c r="A40" s="34">
        <v>2011</v>
      </c>
      <c r="B40" s="37">
        <v>54.369004064186434</v>
      </c>
      <c r="C40" s="237"/>
      <c r="D40" s="237"/>
      <c r="E40" s="38">
        <v>23.340700443825153</v>
      </c>
      <c r="F40" s="38">
        <v>1058.3308209864015</v>
      </c>
      <c r="G40" s="37">
        <v>321.68624779012725</v>
      </c>
      <c r="H40" s="37">
        <v>319.01300094475749</v>
      </c>
      <c r="I40" s="37">
        <v>188.90216078525299</v>
      </c>
      <c r="J40" s="37">
        <v>164.66448168973218</v>
      </c>
    </row>
    <row r="41" spans="1:11" ht="12" customHeight="1" x14ac:dyDescent="0.2">
      <c r="A41" s="41">
        <v>2012</v>
      </c>
      <c r="B41" s="44">
        <v>55.888434359639398</v>
      </c>
      <c r="C41" s="237"/>
      <c r="D41" s="237"/>
      <c r="E41" s="45">
        <v>23.147272547202512</v>
      </c>
      <c r="F41" s="45">
        <v>1080.7039508764562</v>
      </c>
      <c r="G41" s="44">
        <v>339.65957178197726</v>
      </c>
      <c r="H41" s="44">
        <v>337.12299059329325</v>
      </c>
      <c r="I41" s="44">
        <v>191.56742119575793</v>
      </c>
      <c r="J41" s="44">
        <v>167.5980349949505</v>
      </c>
    </row>
    <row r="42" spans="1:11" ht="12" customHeight="1" x14ac:dyDescent="0.2">
      <c r="A42" s="34">
        <v>2013</v>
      </c>
      <c r="B42" s="37">
        <v>57.077003854207398</v>
      </c>
      <c r="C42" s="237"/>
      <c r="D42" s="237"/>
      <c r="E42" s="38">
        <v>22.996517616238943</v>
      </c>
      <c r="F42" s="38">
        <v>1094.8293395274754</v>
      </c>
      <c r="G42" s="30">
        <v>344.99482522892515</v>
      </c>
      <c r="H42" s="30">
        <v>342.69629988567743</v>
      </c>
      <c r="I42" s="30">
        <v>192.56057210194325</v>
      </c>
      <c r="J42" s="30">
        <v>169.22029954272628</v>
      </c>
    </row>
    <row r="43" spans="1:11" ht="12" customHeight="1" x14ac:dyDescent="0.2">
      <c r="A43" s="41">
        <v>2014</v>
      </c>
      <c r="B43" s="44">
        <v>57.630322157831991</v>
      </c>
      <c r="C43" s="237"/>
      <c r="D43" s="237"/>
      <c r="E43" s="45">
        <v>22.966326854143354</v>
      </c>
      <c r="F43" s="45">
        <v>1101.3016148357951</v>
      </c>
      <c r="G43" s="47">
        <v>356.31769444897736</v>
      </c>
      <c r="H43" s="47">
        <v>354.23579269611656</v>
      </c>
      <c r="I43" s="47">
        <v>192.59749211109599</v>
      </c>
      <c r="J43" s="47">
        <v>170.13177894628868</v>
      </c>
    </row>
    <row r="44" spans="1:11" ht="12" customHeight="1" x14ac:dyDescent="0.2">
      <c r="A44" s="34">
        <v>2015</v>
      </c>
      <c r="B44" s="37">
        <v>58.23</v>
      </c>
      <c r="C44" s="237"/>
      <c r="D44" s="237"/>
      <c r="E44" s="38">
        <v>22.9</v>
      </c>
      <c r="F44" s="38">
        <v>1101.23</v>
      </c>
      <c r="G44" s="30">
        <v>359.04159975826639</v>
      </c>
      <c r="H44" s="30">
        <v>357.13</v>
      </c>
      <c r="I44" s="30">
        <v>192.26014561398762</v>
      </c>
      <c r="J44" s="30">
        <v>170.02</v>
      </c>
    </row>
    <row r="45" spans="1:11" ht="12" customHeight="1" x14ac:dyDescent="0.2">
      <c r="A45" s="41">
        <v>2016</v>
      </c>
      <c r="B45" s="44">
        <v>58.760292923228235</v>
      </c>
      <c r="C45" s="237"/>
      <c r="D45" s="237"/>
      <c r="E45" s="45">
        <v>22.822185209722154</v>
      </c>
      <c r="F45" s="45">
        <v>1101.8501022186069</v>
      </c>
      <c r="G45" s="47">
        <v>359.48917317271804</v>
      </c>
      <c r="H45" s="47">
        <v>357.78000000000003</v>
      </c>
      <c r="I45" s="47">
        <v>191.58325009646984</v>
      </c>
      <c r="J45" s="47">
        <v>169.90218978140041</v>
      </c>
    </row>
    <row r="46" spans="1:11" ht="12" customHeight="1" x14ac:dyDescent="0.2">
      <c r="A46" s="34">
        <v>2017</v>
      </c>
      <c r="B46" s="30">
        <v>60</v>
      </c>
      <c r="C46" s="237"/>
      <c r="D46" s="237"/>
      <c r="E46" s="30">
        <v>23</v>
      </c>
      <c r="F46" s="30">
        <v>1105</v>
      </c>
      <c r="G46" s="30">
        <v>357</v>
      </c>
      <c r="H46" s="30">
        <v>358</v>
      </c>
      <c r="I46" s="30">
        <v>189</v>
      </c>
      <c r="J46" s="30">
        <v>169</v>
      </c>
    </row>
    <row r="47" spans="1:11" ht="12" customHeight="1" x14ac:dyDescent="0.2">
      <c r="A47" s="41">
        <f>A46+1</f>
        <v>2018</v>
      </c>
      <c r="B47" s="47">
        <v>61</v>
      </c>
      <c r="C47" s="237"/>
      <c r="D47" s="237"/>
      <c r="E47" s="47">
        <v>23</v>
      </c>
      <c r="F47" s="47">
        <v>1115</v>
      </c>
      <c r="G47" s="47">
        <v>380</v>
      </c>
      <c r="H47" s="47">
        <v>382</v>
      </c>
      <c r="I47" s="47">
        <v>191</v>
      </c>
      <c r="J47" s="47">
        <v>171</v>
      </c>
    </row>
    <row r="48" spans="1:11" ht="12" customHeight="1" x14ac:dyDescent="0.2">
      <c r="A48" s="34" t="s">
        <v>84</v>
      </c>
      <c r="B48" s="30">
        <v>61.239928589053498</v>
      </c>
      <c r="C48" s="237"/>
      <c r="D48" s="237"/>
      <c r="E48" s="30">
        <v>22.444373193870799</v>
      </c>
      <c r="F48" s="30">
        <v>1118.0006016774</v>
      </c>
      <c r="G48" s="30">
        <v>404.78993670963899</v>
      </c>
      <c r="H48" s="30">
        <v>405.93567528263401</v>
      </c>
      <c r="I48" s="30">
        <v>194.24567684585901</v>
      </c>
      <c r="J48" s="30">
        <v>174.710363284766</v>
      </c>
    </row>
    <row r="49" spans="1:12" ht="12" customHeight="1" x14ac:dyDescent="0.2">
      <c r="A49" s="41"/>
      <c r="B49" s="47"/>
      <c r="C49" s="237"/>
      <c r="D49" s="237"/>
      <c r="E49" s="47"/>
      <c r="F49" s="47"/>
      <c r="G49" s="47"/>
      <c r="H49" s="47"/>
      <c r="I49" s="47"/>
      <c r="J49" s="47"/>
    </row>
    <row r="50" spans="1:12" ht="12" customHeight="1" x14ac:dyDescent="0.2">
      <c r="A50" s="34" t="str">
        <f>A48</f>
        <v>2019 ***</v>
      </c>
      <c r="B50" s="39" t="s">
        <v>39</v>
      </c>
      <c r="C50" s="237"/>
      <c r="D50" s="237"/>
      <c r="E50" s="39" t="s">
        <v>39</v>
      </c>
      <c r="F50" s="39" t="s">
        <v>39</v>
      </c>
      <c r="G50" s="39" t="s">
        <v>39</v>
      </c>
      <c r="H50" s="39" t="s">
        <v>39</v>
      </c>
      <c r="I50" s="39" t="s">
        <v>39</v>
      </c>
      <c r="J50" s="39" t="s">
        <v>39</v>
      </c>
    </row>
    <row r="51" spans="1:12" ht="12" customHeight="1" x14ac:dyDescent="0.2">
      <c r="A51" s="41">
        <v>2020</v>
      </c>
      <c r="B51" s="46" t="s">
        <v>39</v>
      </c>
      <c r="C51" s="237"/>
      <c r="D51" s="237"/>
      <c r="E51" s="46" t="s">
        <v>39</v>
      </c>
      <c r="F51" s="46" t="s">
        <v>39</v>
      </c>
      <c r="G51" s="46" t="s">
        <v>39</v>
      </c>
      <c r="H51" s="46" t="s">
        <v>39</v>
      </c>
      <c r="I51" s="46" t="s">
        <v>39</v>
      </c>
      <c r="J51" s="46" t="s">
        <v>39</v>
      </c>
    </row>
    <row r="52" spans="1:12" ht="12" customHeight="1" x14ac:dyDescent="0.2">
      <c r="A52" s="34">
        <v>2021</v>
      </c>
      <c r="B52" s="30">
        <v>66</v>
      </c>
      <c r="C52" s="237"/>
      <c r="D52" s="237"/>
      <c r="E52" s="30">
        <v>22</v>
      </c>
      <c r="F52" s="30">
        <v>1122</v>
      </c>
      <c r="G52" s="30">
        <v>432</v>
      </c>
      <c r="H52" s="30">
        <v>431</v>
      </c>
      <c r="I52" s="30">
        <v>191</v>
      </c>
      <c r="J52" s="30">
        <v>175</v>
      </c>
    </row>
    <row r="53" spans="1:12" ht="12" customHeight="1" x14ac:dyDescent="0.2">
      <c r="A53" s="48">
        <v>2022</v>
      </c>
      <c r="B53" s="147">
        <v>71</v>
      </c>
      <c r="C53" s="148"/>
      <c r="D53" s="148"/>
      <c r="E53" s="149">
        <v>22</v>
      </c>
      <c r="F53" s="149">
        <v>1187</v>
      </c>
      <c r="G53" s="149">
        <v>452.09</v>
      </c>
      <c r="H53" s="149">
        <v>451.37</v>
      </c>
      <c r="I53" s="149">
        <v>199.18</v>
      </c>
      <c r="J53" s="149">
        <v>182.73</v>
      </c>
    </row>
    <row r="54" spans="1:12" ht="14.45" customHeight="1" x14ac:dyDescent="0.2">
      <c r="A54" s="18" t="s">
        <v>40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</row>
    <row r="55" spans="1:12" x14ac:dyDescent="0.2">
      <c r="A55" s="18" t="s">
        <v>41</v>
      </c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</row>
    <row r="56" spans="1:12" x14ac:dyDescent="0.2">
      <c r="A56" s="18" t="s">
        <v>42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</row>
    <row r="57" spans="1:12" x14ac:dyDescent="0.2">
      <c r="A57" s="18" t="s">
        <v>85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</row>
    <row r="58" spans="1:12" x14ac:dyDescent="0.2">
      <c r="A58" s="19" t="s">
        <v>86</v>
      </c>
      <c r="B58" s="19"/>
      <c r="C58" s="155"/>
      <c r="D58" s="19"/>
      <c r="E58" s="19"/>
      <c r="F58" s="19"/>
      <c r="G58" s="19"/>
      <c r="H58" s="19"/>
      <c r="I58" s="19"/>
      <c r="J58" s="19"/>
      <c r="K58" s="19"/>
      <c r="L58" s="19"/>
    </row>
    <row r="59" spans="1:12" x14ac:dyDescent="0.2">
      <c r="A59" s="181" t="s">
        <v>87</v>
      </c>
      <c r="B59" s="181"/>
      <c r="C59" s="181"/>
      <c r="D59" s="181"/>
      <c r="E59" s="181"/>
      <c r="F59" s="181"/>
      <c r="G59" s="181"/>
      <c r="H59" s="181"/>
      <c r="I59" s="181"/>
      <c r="J59" s="181"/>
      <c r="K59" s="181"/>
      <c r="L59" s="181"/>
    </row>
    <row r="60" spans="1:12" ht="12" customHeight="1" x14ac:dyDescent="0.2">
      <c r="A60" s="181" t="s">
        <v>91</v>
      </c>
      <c r="B60" s="181"/>
      <c r="C60" s="181"/>
      <c r="D60" s="181"/>
      <c r="E60" s="181"/>
      <c r="F60" s="181"/>
      <c r="G60" s="181"/>
      <c r="H60" s="181"/>
      <c r="I60" s="181"/>
      <c r="J60" s="130"/>
      <c r="K60" s="130"/>
      <c r="L60" s="130"/>
    </row>
    <row r="61" spans="1:12" x14ac:dyDescent="0.2">
      <c r="A61" s="1" t="s">
        <v>23</v>
      </c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</row>
    <row r="62" spans="1:12" ht="11.25" customHeight="1" x14ac:dyDescent="0.2">
      <c r="A62" s="49" t="s">
        <v>24</v>
      </c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</row>
    <row r="63" spans="1:12" x14ac:dyDescent="0.2">
      <c r="B63" s="19"/>
      <c r="C63" s="19"/>
      <c r="D63" s="19"/>
      <c r="E63" s="19"/>
      <c r="F63" s="19"/>
      <c r="G63" s="19"/>
      <c r="H63" s="19"/>
    </row>
  </sheetData>
  <mergeCells count="23">
    <mergeCell ref="A60:I60"/>
    <mergeCell ref="H8:H12"/>
    <mergeCell ref="I8:I12"/>
    <mergeCell ref="J8:J12"/>
    <mergeCell ref="A59:L59"/>
    <mergeCell ref="C33:C52"/>
    <mergeCell ref="D33:D52"/>
    <mergeCell ref="A1:J1"/>
    <mergeCell ref="A2:A13"/>
    <mergeCell ref="B2:F2"/>
    <mergeCell ref="G2:J2"/>
    <mergeCell ref="B3:F3"/>
    <mergeCell ref="G3:H5"/>
    <mergeCell ref="I3:J5"/>
    <mergeCell ref="B4:B12"/>
    <mergeCell ref="C4:E5"/>
    <mergeCell ref="F4:F13"/>
    <mergeCell ref="C6:C13"/>
    <mergeCell ref="D6:D13"/>
    <mergeCell ref="E6:E13"/>
    <mergeCell ref="G6:H7"/>
    <mergeCell ref="I6:J7"/>
    <mergeCell ref="G8:G1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Evol1977</vt:lpstr>
      <vt:lpstr>ME10%</vt:lpstr>
      <vt:lpstr>MTP-MC</vt:lpstr>
      <vt:lpstr>L814-MV-ASI</vt:lpstr>
      <vt:lpstr>Evol montants1986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Z019546</dc:creator>
  <cp:lastModifiedBy>Z013107</cp:lastModifiedBy>
  <dcterms:created xsi:type="dcterms:W3CDTF">2022-05-31T08:52:11Z</dcterms:created>
  <dcterms:modified xsi:type="dcterms:W3CDTF">2023-01-27T13:12:44Z</dcterms:modified>
</cp:coreProperties>
</file>