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011957\Desktop\D\G-Michel\B - RECUEIL\2 - SITE\Site 2018\appli\pdf\T4\"/>
    </mc:Choice>
  </mc:AlternateContent>
  <xr:revisionPtr revIDLastSave="0" documentId="13_ncr:1_{C25E232B-33A8-46E7-A3B6-9D02186C6ABF}" xr6:coauthVersionLast="41" xr6:coauthVersionMax="41" xr10:uidLastSave="{00000000-0000-0000-0000-000000000000}"/>
  <bookViews>
    <workbookView xWindow="-120" yWindow="-120" windowWidth="24240" windowHeight="17640" tabRatio="344" activeTab="2" xr2:uid="{00000000-000D-0000-FFFF-FFFF00000000}"/>
  </bookViews>
  <sheets>
    <sheet name="T4-14 H" sheetId="1" r:id="rId1"/>
    <sheet name="T4-14 F" sheetId="2" r:id="rId2"/>
    <sheet name="T4-14 H + F" sheetId="3" r:id="rId3"/>
  </sheets>
  <definedNames>
    <definedName name="_xlnm.Print_Area" localSheetId="1">'T4-14 F'!$A$4:$Q$32</definedName>
    <definedName name="_xlnm.Print_Area" localSheetId="0">'T4-14 H'!$A$4:$Q$32</definedName>
    <definedName name="_xlnm.Print_Area" localSheetId="2">'T4-14 H + F'!$A$4:$Q$32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" i="2" l="1"/>
  <c r="H26" i="2" l="1"/>
  <c r="G26" i="2"/>
  <c r="E26" i="2"/>
  <c r="D26" i="2"/>
  <c r="C26" i="2"/>
  <c r="H26" i="1"/>
  <c r="G26" i="1"/>
  <c r="E26" i="1"/>
  <c r="D26" i="1"/>
  <c r="C26" i="1"/>
  <c r="N31" i="2" l="1"/>
  <c r="L31" i="2"/>
  <c r="K31" i="2"/>
  <c r="H31" i="2"/>
  <c r="H32" i="2" s="1"/>
  <c r="G31" i="2"/>
  <c r="G32" i="2" s="1"/>
  <c r="E31" i="2"/>
  <c r="D31" i="2"/>
  <c r="C31" i="2"/>
  <c r="C32" i="2" s="1"/>
  <c r="B31" i="2"/>
  <c r="M30" i="2"/>
  <c r="O30" i="2" s="1"/>
  <c r="I30" i="2"/>
  <c r="F30" i="2"/>
  <c r="P29" i="2"/>
  <c r="P31" i="2" s="1"/>
  <c r="M29" i="2"/>
  <c r="O29" i="2" s="1"/>
  <c r="I29" i="2"/>
  <c r="F29" i="2"/>
  <c r="M28" i="2"/>
  <c r="I28" i="2"/>
  <c r="F28" i="2"/>
  <c r="M27" i="2"/>
  <c r="O27" i="2" s="1"/>
  <c r="I27" i="2"/>
  <c r="F27" i="2"/>
  <c r="N26" i="2"/>
  <c r="N32" i="2" s="1"/>
  <c r="L26" i="2"/>
  <c r="L32" i="2" s="1"/>
  <c r="K26" i="2"/>
  <c r="B26" i="2"/>
  <c r="M25" i="2"/>
  <c r="O25" i="2" s="1"/>
  <c r="I25" i="2"/>
  <c r="F25" i="2"/>
  <c r="P24" i="2"/>
  <c r="P26" i="2" s="1"/>
  <c r="P32" i="2" s="1"/>
  <c r="M24" i="2"/>
  <c r="I24" i="2"/>
  <c r="F24" i="2"/>
  <c r="M23" i="2"/>
  <c r="O23" i="2" s="1"/>
  <c r="I23" i="2"/>
  <c r="F23" i="2"/>
  <c r="M22" i="2"/>
  <c r="O22" i="2" s="1"/>
  <c r="I22" i="2"/>
  <c r="F22" i="2"/>
  <c r="O21" i="2"/>
  <c r="M21" i="2"/>
  <c r="I21" i="2"/>
  <c r="F21" i="2"/>
  <c r="M20" i="2"/>
  <c r="O20" i="2" s="1"/>
  <c r="I20" i="2"/>
  <c r="F20" i="2"/>
  <c r="M19" i="2"/>
  <c r="O19" i="2" s="1"/>
  <c r="I19" i="2"/>
  <c r="F19" i="2"/>
  <c r="M18" i="2"/>
  <c r="O18" i="2" s="1"/>
  <c r="I18" i="2"/>
  <c r="F18" i="2"/>
  <c r="M17" i="2"/>
  <c r="O17" i="2" s="1"/>
  <c r="I17" i="2"/>
  <c r="F17" i="2"/>
  <c r="M16" i="2"/>
  <c r="O16" i="2" s="1"/>
  <c r="I16" i="2"/>
  <c r="F16" i="2"/>
  <c r="M15" i="2"/>
  <c r="O15" i="2" s="1"/>
  <c r="I15" i="2"/>
  <c r="F15" i="2"/>
  <c r="M14" i="2"/>
  <c r="O14" i="2" s="1"/>
  <c r="I14" i="2"/>
  <c r="F14" i="2"/>
  <c r="M13" i="2"/>
  <c r="O13" i="2" s="1"/>
  <c r="I13" i="2"/>
  <c r="F13" i="2"/>
  <c r="M12" i="2"/>
  <c r="O12" i="2" s="1"/>
  <c r="I12" i="2"/>
  <c r="F12" i="2"/>
  <c r="M11" i="2"/>
  <c r="O11" i="2" s="1"/>
  <c r="I11" i="2"/>
  <c r="F11" i="2"/>
  <c r="M10" i="2"/>
  <c r="O10" i="2" s="1"/>
  <c r="I10" i="2"/>
  <c r="F10" i="2"/>
  <c r="M9" i="2"/>
  <c r="O9" i="2" s="1"/>
  <c r="I9" i="2"/>
  <c r="F9" i="2"/>
  <c r="M8" i="2"/>
  <c r="O8" i="2" s="1"/>
  <c r="I8" i="2"/>
  <c r="F8" i="2"/>
  <c r="B32" i="2" l="1"/>
  <c r="J22" i="2"/>
  <c r="Q22" i="2" s="1"/>
  <c r="J19" i="2"/>
  <c r="Q19" i="2" s="1"/>
  <c r="J11" i="2"/>
  <c r="Q11" i="2" s="1"/>
  <c r="J28" i="2"/>
  <c r="J15" i="2"/>
  <c r="Q15" i="2" s="1"/>
  <c r="F31" i="2"/>
  <c r="J12" i="2"/>
  <c r="Q12" i="2" s="1"/>
  <c r="J16" i="2"/>
  <c r="Q16" i="2" s="1"/>
  <c r="J20" i="2"/>
  <c r="Q20" i="2" s="1"/>
  <c r="J8" i="2"/>
  <c r="Q8" i="2" s="1"/>
  <c r="J25" i="2"/>
  <c r="Q25" i="2" s="1"/>
  <c r="J29" i="2"/>
  <c r="J30" i="2"/>
  <c r="Q30" i="2" s="1"/>
  <c r="M31" i="2"/>
  <c r="F26" i="2"/>
  <c r="F32" i="2" s="1"/>
  <c r="J14" i="2"/>
  <c r="Q14" i="2" s="1"/>
  <c r="J9" i="2"/>
  <c r="Q9" i="2" s="1"/>
  <c r="J13" i="2"/>
  <c r="Q13" i="2" s="1"/>
  <c r="J17" i="2"/>
  <c r="Q17" i="2" s="1"/>
  <c r="J23" i="2"/>
  <c r="Q23" i="2" s="1"/>
  <c r="D32" i="2"/>
  <c r="K32" i="2"/>
  <c r="I31" i="2"/>
  <c r="Q29" i="2"/>
  <c r="J10" i="2"/>
  <c r="Q10" i="2" s="1"/>
  <c r="J18" i="2"/>
  <c r="Q18" i="2" s="1"/>
  <c r="O28" i="2"/>
  <c r="E32" i="2"/>
  <c r="M26" i="2"/>
  <c r="O24" i="2"/>
  <c r="O26" i="2" s="1"/>
  <c r="I26" i="2"/>
  <c r="J21" i="2"/>
  <c r="Q21" i="2" s="1"/>
  <c r="J24" i="2"/>
  <c r="J27" i="2"/>
  <c r="C31" i="1"/>
  <c r="D31" i="1"/>
  <c r="E31" i="1"/>
  <c r="G31" i="1"/>
  <c r="H31" i="1"/>
  <c r="K31" i="1"/>
  <c r="L31" i="1"/>
  <c r="N31" i="1"/>
  <c r="B31" i="1"/>
  <c r="I30" i="1"/>
  <c r="I29" i="1"/>
  <c r="I28" i="1"/>
  <c r="I27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F30" i="1"/>
  <c r="F29" i="1"/>
  <c r="F28" i="1"/>
  <c r="F27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M30" i="1"/>
  <c r="O30" i="1" s="1"/>
  <c r="P29" i="1"/>
  <c r="P31" i="1" s="1"/>
  <c r="M29" i="1"/>
  <c r="M28" i="1"/>
  <c r="M27" i="1"/>
  <c r="O27" i="1" s="1"/>
  <c r="M8" i="1"/>
  <c r="O8" i="1" s="1"/>
  <c r="M9" i="1"/>
  <c r="O9" i="1" s="1"/>
  <c r="M10" i="1"/>
  <c r="M11" i="1"/>
  <c r="M12" i="1"/>
  <c r="O12" i="1" s="1"/>
  <c r="M13" i="1"/>
  <c r="O13" i="1" s="1"/>
  <c r="M14" i="1"/>
  <c r="O14" i="1" s="1"/>
  <c r="M15" i="1"/>
  <c r="M16" i="1"/>
  <c r="O16" i="1" s="1"/>
  <c r="M17" i="1"/>
  <c r="O17" i="1" s="1"/>
  <c r="M18" i="1"/>
  <c r="M19" i="1"/>
  <c r="M20" i="1"/>
  <c r="O20" i="1" s="1"/>
  <c r="M21" i="1"/>
  <c r="O21" i="1" s="1"/>
  <c r="M22" i="1"/>
  <c r="M23" i="1"/>
  <c r="M24" i="1"/>
  <c r="O24" i="1" s="1"/>
  <c r="P24" i="1"/>
  <c r="P26" i="1" s="1"/>
  <c r="M25" i="1"/>
  <c r="B26" i="1"/>
  <c r="E32" i="1"/>
  <c r="G32" i="1"/>
  <c r="K26" i="1"/>
  <c r="L26" i="1"/>
  <c r="L32" i="1" s="1"/>
  <c r="N26" i="1"/>
  <c r="K32" i="1" l="1"/>
  <c r="N32" i="1"/>
  <c r="P32" i="1"/>
  <c r="B32" i="1"/>
  <c r="J11" i="1"/>
  <c r="M32" i="2"/>
  <c r="I32" i="2"/>
  <c r="O31" i="2"/>
  <c r="O32" i="2" s="1"/>
  <c r="Q28" i="2"/>
  <c r="J8" i="1"/>
  <c r="J12" i="1"/>
  <c r="Q12" i="1" s="1"/>
  <c r="J16" i="1"/>
  <c r="Q16" i="1" s="1"/>
  <c r="J20" i="1"/>
  <c r="Q20" i="1" s="1"/>
  <c r="J24" i="1"/>
  <c r="Q24" i="1" s="1"/>
  <c r="J27" i="1"/>
  <c r="Q27" i="1" s="1"/>
  <c r="H32" i="1"/>
  <c r="C32" i="1"/>
  <c r="J26" i="2"/>
  <c r="Q24" i="2"/>
  <c r="Q26" i="2" s="1"/>
  <c r="J31" i="2"/>
  <c r="Q27" i="2"/>
  <c r="J19" i="1"/>
  <c r="J15" i="1"/>
  <c r="J23" i="1"/>
  <c r="J9" i="1"/>
  <c r="Q9" i="1" s="1"/>
  <c r="J13" i="1"/>
  <c r="Q13" i="1" s="1"/>
  <c r="J17" i="1"/>
  <c r="Q17" i="1" s="1"/>
  <c r="J21" i="1"/>
  <c r="Q21" i="1" s="1"/>
  <c r="D32" i="1"/>
  <c r="J28" i="1"/>
  <c r="Q8" i="1"/>
  <c r="J14" i="1"/>
  <c r="Q14" i="1" s="1"/>
  <c r="J18" i="1"/>
  <c r="O23" i="1"/>
  <c r="O19" i="1"/>
  <c r="O11" i="1"/>
  <c r="O22" i="1"/>
  <c r="O28" i="1"/>
  <c r="J25" i="1"/>
  <c r="J30" i="1"/>
  <c r="Q30" i="1" s="1"/>
  <c r="M31" i="1"/>
  <c r="J10" i="1"/>
  <c r="J22" i="1"/>
  <c r="Q22" i="1" s="1"/>
  <c r="O15" i="1"/>
  <c r="O25" i="1"/>
  <c r="J29" i="1"/>
  <c r="I31" i="1"/>
  <c r="F31" i="1"/>
  <c r="O29" i="1"/>
  <c r="I26" i="1"/>
  <c r="O18" i="1"/>
  <c r="O10" i="1"/>
  <c r="M26" i="1"/>
  <c r="F26" i="1"/>
  <c r="Q28" i="1" l="1"/>
  <c r="I32" i="1"/>
  <c r="Q31" i="2"/>
  <c r="Q32" i="2" s="1"/>
  <c r="J32" i="2"/>
  <c r="Q23" i="1"/>
  <c r="F32" i="1"/>
  <c r="Q19" i="1"/>
  <c r="O31" i="1"/>
  <c r="J31" i="1"/>
  <c r="M32" i="1"/>
  <c r="Q11" i="1"/>
  <c r="Q29" i="1"/>
  <c r="J26" i="1"/>
  <c r="Q15" i="1"/>
  <c r="Q18" i="1"/>
  <c r="Q10" i="1"/>
  <c r="Q25" i="1"/>
  <c r="O26" i="1"/>
  <c r="O32" i="1" l="1"/>
  <c r="J32" i="1"/>
  <c r="Q31" i="1"/>
  <c r="Q26" i="1"/>
  <c r="Q32" i="1" l="1"/>
</calcChain>
</file>

<file path=xl/sharedStrings.xml><?xml version="1.0" encoding="utf-8"?>
<sst xmlns="http://schemas.openxmlformats.org/spreadsheetml/2006/main" count="161" uniqueCount="51">
  <si>
    <t>HOMMES ET FEMMES</t>
  </si>
  <si>
    <t xml:space="preserve">
Non
 ventilables</t>
  </si>
  <si>
    <t>Droits Directs</t>
  </si>
  <si>
    <t>Droits Dérivés</t>
  </si>
  <si>
    <t>Pensions
normales</t>
  </si>
  <si>
    <t>Pensions
d'ex-invalides 
1ère 
catégorie</t>
  </si>
  <si>
    <t>Pensions
d'ex-invalides 
2ème et 
3ème catégories</t>
  </si>
  <si>
    <t>Pensions
pour inaptitude
et assimilées</t>
  </si>
  <si>
    <t>Pensions 
de 
réversion</t>
  </si>
  <si>
    <t>Pensions 
de veuves 
ou de veufs</t>
  </si>
  <si>
    <t>HOMMES</t>
  </si>
  <si>
    <t>FEMMES</t>
  </si>
  <si>
    <t>Droits contributifs</t>
  </si>
  <si>
    <t>Droits non contributifs</t>
  </si>
  <si>
    <t>Secours
 viagers</t>
  </si>
  <si>
    <t>Total</t>
  </si>
  <si>
    <t>TOTAL</t>
  </si>
  <si>
    <t>TOTAL
GÉNÉRAL</t>
  </si>
  <si>
    <t>AMF</t>
  </si>
  <si>
    <t>AVTS</t>
  </si>
  <si>
    <t>Guadeloupe</t>
  </si>
  <si>
    <t>Guyane</t>
  </si>
  <si>
    <t>Martinique</t>
  </si>
  <si>
    <t>Métropole</t>
  </si>
  <si>
    <t>FRANCE</t>
  </si>
  <si>
    <t>T4-14</t>
  </si>
  <si>
    <t>Source : SNSP.</t>
  </si>
  <si>
    <t>Réunion</t>
  </si>
  <si>
    <t xml:space="preserve">* Périmètre géographique des Caisses d’assurance retraite et de la santé au travail (Carsat) ou des Caisses générales de sécurité sociale (CGSS).  </t>
  </si>
  <si>
    <t>RÉPARTITION DES ATTRIBUTIONS SELON LA RÉGION *, LA CATÉGORIE DE LA PRESTATION ET LE GENRE</t>
  </si>
  <si>
    <t>Total des quatre CGSS</t>
  </si>
  <si>
    <t>Régions
(Carsat / CGSS) *</t>
  </si>
  <si>
    <t xml:space="preserve">  Montpellier</t>
  </si>
  <si>
    <t xml:space="preserve">  Nancy</t>
  </si>
  <si>
    <t xml:space="preserve">  Nantes</t>
  </si>
  <si>
    <t xml:space="preserve">  Orléans</t>
  </si>
  <si>
    <t xml:space="preserve">  Paris</t>
  </si>
  <si>
    <t xml:space="preserve">  Rennes</t>
  </si>
  <si>
    <t xml:space="preserve">  Rouen</t>
  </si>
  <si>
    <t xml:space="preserve">  Strasbourg RG</t>
  </si>
  <si>
    <t xml:space="preserve">  Strasbourg RL</t>
  </si>
  <si>
    <t xml:space="preserve">  Strasbourg Total</t>
  </si>
  <si>
    <t xml:space="preserve">  Toulouse</t>
  </si>
  <si>
    <t xml:space="preserve">  Bordeaux</t>
  </si>
  <si>
    <t xml:space="preserve">  Clermont-Fd</t>
  </si>
  <si>
    <t xml:space="preserve">  Dijon</t>
  </si>
  <si>
    <t xml:space="preserve">  Lille</t>
  </si>
  <si>
    <t xml:space="preserve">  Limoges</t>
  </si>
  <si>
    <t xml:space="preserve">  Lyon</t>
  </si>
  <si>
    <t xml:space="preserve">  Marseille</t>
  </si>
  <si>
    <t>ANNÉE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</si>
</sst>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&quot;  &quot;"/>
    <numFmt numFmtId="165" formatCode="&quot;  &quot;@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" fontId="3" fillId="0" borderId="0"/>
  </cellStyleXfs>
  <cellXfs count="71">
    <xf numFmtId="0" fontId="0" fillId="0" borderId="0" xfId="0"/>
    <xf numFmtId="0" fontId="0" fillId="0" borderId="0" xfId="0" applyAlignment="1"/>
    <xf numFmtId="0" fontId="0" fillId="0" borderId="0" xfId="0" applyAlignment="1">
      <alignment vertical="center"/>
    </xf>
    <xf numFmtId="164" fontId="6" fillId="0" borderId="5" xfId="0" applyNumberFormat="1" applyFont="1" applyBorder="1"/>
    <xf numFmtId="164" fontId="6" fillId="0" borderId="0" xfId="0" applyNumberFormat="1" applyFont="1" applyBorder="1"/>
    <xf numFmtId="164" fontId="6" fillId="0" borderId="6" xfId="0" applyNumberFormat="1" applyFont="1" applyBorder="1"/>
    <xf numFmtId="164" fontId="6" fillId="0" borderId="1" xfId="0" applyNumberFormat="1" applyFont="1" applyBorder="1"/>
    <xf numFmtId="164" fontId="6" fillId="0" borderId="7" xfId="0" applyNumberFormat="1" applyFont="1" applyBorder="1"/>
    <xf numFmtId="164" fontId="6" fillId="0" borderId="3" xfId="0" applyNumberFormat="1" applyFont="1" applyBorder="1"/>
    <xf numFmtId="164" fontId="6" fillId="0" borderId="8" xfId="0" applyNumberFormat="1" applyFont="1" applyBorder="1"/>
    <xf numFmtId="164" fontId="6" fillId="0" borderId="9" xfId="0" applyNumberFormat="1" applyFont="1" applyBorder="1"/>
    <xf numFmtId="0" fontId="2" fillId="0" borderId="0" xfId="0" applyFont="1"/>
    <xf numFmtId="164" fontId="6" fillId="3" borderId="7" xfId="0" applyNumberFormat="1" applyFont="1" applyFill="1" applyBorder="1" applyAlignment="1">
      <alignment vertical="center"/>
    </xf>
    <xf numFmtId="164" fontId="6" fillId="3" borderId="5" xfId="0" applyNumberFormat="1" applyFont="1" applyFill="1" applyBorder="1" applyAlignment="1">
      <alignment vertical="center"/>
    </xf>
    <xf numFmtId="164" fontId="6" fillId="3" borderId="0" xfId="0" applyNumberFormat="1" applyFont="1" applyFill="1" applyBorder="1" applyAlignment="1">
      <alignment vertical="center"/>
    </xf>
    <xf numFmtId="164" fontId="6" fillId="3" borderId="1" xfId="0" applyNumberFormat="1" applyFont="1" applyFill="1" applyBorder="1" applyAlignment="1">
      <alignment vertical="center"/>
    </xf>
    <xf numFmtId="164" fontId="6" fillId="3" borderId="3" xfId="0" applyNumberFormat="1" applyFont="1" applyFill="1" applyBorder="1" applyAlignment="1">
      <alignment vertical="center"/>
    </xf>
    <xf numFmtId="164" fontId="6" fillId="3" borderId="9" xfId="0" applyNumberFormat="1" applyFont="1" applyFill="1" applyBorder="1" applyAlignment="1">
      <alignment vertical="center"/>
    </xf>
    <xf numFmtId="0" fontId="7" fillId="4" borderId="0" xfId="0" applyFont="1" applyFill="1" applyAlignment="1">
      <alignment horizontal="center"/>
    </xf>
    <xf numFmtId="164" fontId="6" fillId="3" borderId="1" xfId="0" applyNumberFormat="1" applyFont="1" applyFill="1" applyBorder="1"/>
    <xf numFmtId="0" fontId="2" fillId="4" borderId="2" xfId="0" applyFont="1" applyFill="1" applyBorder="1" applyAlignment="1">
      <alignment horizontal="center"/>
    </xf>
    <xf numFmtId="164" fontId="5" fillId="4" borderId="2" xfId="0" applyNumberFormat="1" applyFont="1" applyFill="1" applyBorder="1"/>
    <xf numFmtId="0" fontId="5" fillId="5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 applyAlignment="1"/>
    <xf numFmtId="0" fontId="3" fillId="3" borderId="0" xfId="0" applyFont="1" applyFill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164" fontId="5" fillId="4" borderId="4" xfId="0" applyNumberFormat="1" applyFont="1" applyFill="1" applyBorder="1"/>
    <xf numFmtId="164" fontId="6" fillId="3" borderId="12" xfId="0" applyNumberFormat="1" applyFont="1" applyFill="1" applyBorder="1" applyAlignment="1">
      <alignment vertical="center"/>
    </xf>
    <xf numFmtId="3" fontId="3" fillId="0" borderId="14" xfId="1" applyBorder="1" applyAlignment="1">
      <alignment vertical="center"/>
    </xf>
    <xf numFmtId="0" fontId="0" fillId="0" borderId="14" xfId="0" applyBorder="1"/>
    <xf numFmtId="0" fontId="6" fillId="4" borderId="1" xfId="0" applyFont="1" applyFill="1" applyBorder="1" applyAlignment="1">
      <alignment horizontal="left"/>
    </xf>
    <xf numFmtId="165" fontId="6" fillId="4" borderId="1" xfId="0" applyNumberFormat="1" applyFont="1" applyFill="1" applyBorder="1" applyAlignment="1">
      <alignment horizontal="left" vertical="center"/>
    </xf>
    <xf numFmtId="0" fontId="5" fillId="5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7" fillId="4" borderId="0" xfId="0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6" fillId="3" borderId="0" xfId="0" applyFont="1" applyFill="1" applyAlignment="1">
      <alignment vertical="center"/>
    </xf>
    <xf numFmtId="0" fontId="6" fillId="4" borderId="1" xfId="0" applyFont="1" applyFill="1" applyBorder="1" applyAlignment="1">
      <alignment horizontal="left" vertical="center"/>
    </xf>
    <xf numFmtId="164" fontId="6" fillId="0" borderId="5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2" fillId="4" borderId="2" xfId="0" applyFont="1" applyFill="1" applyBorder="1" applyAlignment="1">
      <alignment horizontal="center" vertical="center"/>
    </xf>
    <xf numFmtId="164" fontId="5" fillId="4" borderId="2" xfId="0" applyNumberFormat="1" applyFont="1" applyFill="1" applyBorder="1" applyAlignment="1">
      <alignment vertical="center"/>
    </xf>
    <xf numFmtId="164" fontId="6" fillId="0" borderId="8" xfId="0" applyNumberFormat="1" applyFont="1" applyBorder="1" applyAlignment="1">
      <alignment vertical="center"/>
    </xf>
    <xf numFmtId="164" fontId="6" fillId="0" borderId="3" xfId="0" applyNumberFormat="1" applyFont="1" applyBorder="1" applyAlignment="1">
      <alignment vertical="center"/>
    </xf>
    <xf numFmtId="164" fontId="6" fillId="0" borderId="9" xfId="0" applyNumberFormat="1" applyFont="1" applyBorder="1" applyAlignment="1">
      <alignment vertical="center"/>
    </xf>
    <xf numFmtId="0" fontId="0" fillId="0" borderId="14" xfId="0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0" borderId="0" xfId="0" applyFont="1" applyAlignment="1">
      <alignment vertical="center"/>
    </xf>
  </cellXfs>
  <cellStyles count="2">
    <cellStyle name="Normal" xfId="0" builtinId="0"/>
    <cellStyle name="Normal_L814A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9"/>
  <dimension ref="A1:R37"/>
  <sheetViews>
    <sheetView zoomScaleNormal="100" workbookViewId="0">
      <selection activeCell="S10" sqref="S10"/>
    </sheetView>
  </sheetViews>
  <sheetFormatPr baseColWidth="10" defaultRowHeight="12.75" x14ac:dyDescent="0.2"/>
  <cols>
    <col min="1" max="1" width="24" customWidth="1"/>
    <col min="2" max="9" width="12.85546875" customWidth="1"/>
    <col min="10" max="10" width="12.85546875" hidden="1" customWidth="1"/>
    <col min="11" max="16" width="10.7109375" hidden="1" customWidth="1"/>
    <col min="17" max="17" width="13.7109375" customWidth="1"/>
  </cols>
  <sheetData>
    <row r="1" spans="1:18" s="1" customFormat="1" ht="25.5" customHeight="1" x14ac:dyDescent="0.2">
      <c r="A1" s="44" t="s">
        <v>29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26"/>
    </row>
    <row r="2" spans="1:18" ht="18" customHeight="1" x14ac:dyDescent="0.2">
      <c r="A2" s="45" t="s">
        <v>50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25"/>
    </row>
    <row r="3" spans="1:18" ht="18.600000000000001" customHeight="1" x14ac:dyDescent="0.2">
      <c r="A3" s="46" t="s">
        <v>10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25"/>
    </row>
    <row r="4" spans="1:18" ht="15" customHeight="1" x14ac:dyDescent="0.2">
      <c r="A4" s="39" t="s">
        <v>31</v>
      </c>
      <c r="B4" s="47" t="s">
        <v>12</v>
      </c>
      <c r="C4" s="48"/>
      <c r="D4" s="48"/>
      <c r="E4" s="48"/>
      <c r="F4" s="48"/>
      <c r="G4" s="48"/>
      <c r="H4" s="48"/>
      <c r="I4" s="48"/>
      <c r="J4" s="49"/>
      <c r="K4" s="47" t="s">
        <v>13</v>
      </c>
      <c r="L4" s="48"/>
      <c r="M4" s="48"/>
      <c r="N4" s="48"/>
      <c r="O4" s="49"/>
      <c r="P4" s="39" t="s">
        <v>1</v>
      </c>
      <c r="Q4" s="39" t="s">
        <v>17</v>
      </c>
      <c r="R4" s="18" t="s">
        <v>25</v>
      </c>
    </row>
    <row r="5" spans="1:18" s="2" customFormat="1" ht="11.25" customHeight="1" x14ac:dyDescent="0.2">
      <c r="A5" s="40"/>
      <c r="B5" s="50" t="s">
        <v>2</v>
      </c>
      <c r="C5" s="51"/>
      <c r="D5" s="51"/>
      <c r="E5" s="51"/>
      <c r="F5" s="52"/>
      <c r="G5" s="50" t="s">
        <v>3</v>
      </c>
      <c r="H5" s="51"/>
      <c r="I5" s="52"/>
      <c r="J5" s="39" t="s">
        <v>16</v>
      </c>
      <c r="K5" s="50" t="s">
        <v>2</v>
      </c>
      <c r="L5" s="51"/>
      <c r="M5" s="52"/>
      <c r="N5" s="39" t="s">
        <v>3</v>
      </c>
      <c r="O5" s="39" t="s">
        <v>16</v>
      </c>
      <c r="P5" s="40"/>
      <c r="Q5" s="42"/>
    </row>
    <row r="6" spans="1:18" s="2" customFormat="1" ht="11.25" customHeight="1" x14ac:dyDescent="0.2">
      <c r="A6" s="40"/>
      <c r="B6" s="53"/>
      <c r="C6" s="54"/>
      <c r="D6" s="54"/>
      <c r="E6" s="54"/>
      <c r="F6" s="55"/>
      <c r="G6" s="53"/>
      <c r="H6" s="54"/>
      <c r="I6" s="55"/>
      <c r="J6" s="40"/>
      <c r="K6" s="53"/>
      <c r="L6" s="54"/>
      <c r="M6" s="55"/>
      <c r="N6" s="41"/>
      <c r="O6" s="40"/>
      <c r="P6" s="40"/>
      <c r="Q6" s="42"/>
      <c r="R6" s="27"/>
    </row>
    <row r="7" spans="1:18" ht="72" customHeight="1" x14ac:dyDescent="0.2">
      <c r="A7" s="41"/>
      <c r="B7" s="22" t="s">
        <v>4</v>
      </c>
      <c r="C7" s="22" t="s">
        <v>5</v>
      </c>
      <c r="D7" s="22" t="s">
        <v>6</v>
      </c>
      <c r="E7" s="22" t="s">
        <v>7</v>
      </c>
      <c r="F7" s="22" t="s">
        <v>15</v>
      </c>
      <c r="G7" s="22" t="s">
        <v>8</v>
      </c>
      <c r="H7" s="22" t="s">
        <v>9</v>
      </c>
      <c r="I7" s="22" t="s">
        <v>15</v>
      </c>
      <c r="J7" s="43"/>
      <c r="K7" s="23" t="s">
        <v>18</v>
      </c>
      <c r="L7" s="24" t="s">
        <v>19</v>
      </c>
      <c r="M7" s="22" t="s">
        <v>15</v>
      </c>
      <c r="N7" s="22" t="s">
        <v>14</v>
      </c>
      <c r="O7" s="43"/>
      <c r="P7" s="41"/>
      <c r="Q7" s="43"/>
      <c r="R7" s="28"/>
    </row>
    <row r="8" spans="1:18" ht="15" customHeight="1" x14ac:dyDescent="0.2">
      <c r="A8" s="34" t="s">
        <v>43</v>
      </c>
      <c r="B8" s="12">
        <v>13265</v>
      </c>
      <c r="C8" s="12">
        <v>103</v>
      </c>
      <c r="D8" s="12">
        <v>1032</v>
      </c>
      <c r="E8" s="13">
        <v>1088</v>
      </c>
      <c r="F8" s="13">
        <f>SUM(B8:E8)</f>
        <v>15488</v>
      </c>
      <c r="G8" s="12">
        <v>1330</v>
      </c>
      <c r="H8" s="12">
        <v>1</v>
      </c>
      <c r="I8" s="12">
        <f>SUM(G8:H8)</f>
        <v>1331</v>
      </c>
      <c r="J8" s="13">
        <f>SUM(I8,F8)</f>
        <v>16819</v>
      </c>
      <c r="K8" s="5">
        <v>0</v>
      </c>
      <c r="L8" s="4">
        <v>0</v>
      </c>
      <c r="M8" s="3">
        <f>K8+L8</f>
        <v>0</v>
      </c>
      <c r="N8" s="5">
        <v>0</v>
      </c>
      <c r="O8" s="5">
        <f>M8+N8</f>
        <v>0</v>
      </c>
      <c r="P8" s="5">
        <v>0</v>
      </c>
      <c r="Q8" s="3">
        <f t="shared" ref="Q8:Q25" si="0">J8+O8+P8</f>
        <v>16819</v>
      </c>
      <c r="R8" s="25"/>
    </row>
    <row r="9" spans="1:18" ht="15" customHeight="1" x14ac:dyDescent="0.2">
      <c r="A9" s="34" t="s">
        <v>44</v>
      </c>
      <c r="B9" s="14">
        <v>5662</v>
      </c>
      <c r="C9" s="16">
        <v>81</v>
      </c>
      <c r="D9" s="16">
        <v>626</v>
      </c>
      <c r="E9" s="15">
        <v>465</v>
      </c>
      <c r="F9" s="15">
        <f t="shared" ref="F9:F25" si="1">SUM(B9:E9)</f>
        <v>6834</v>
      </c>
      <c r="G9" s="14">
        <v>669</v>
      </c>
      <c r="H9" s="16">
        <v>1</v>
      </c>
      <c r="I9" s="16">
        <f t="shared" ref="I9:I25" si="2">SUM(G9:H9)</f>
        <v>670</v>
      </c>
      <c r="J9" s="15">
        <f t="shared" ref="J9:J25" si="3">SUM(I9,F9)</f>
        <v>7504</v>
      </c>
      <c r="K9" s="9">
        <v>0</v>
      </c>
      <c r="L9" s="8">
        <v>0</v>
      </c>
      <c r="M9" s="6">
        <f t="shared" ref="M9:M25" si="4">K9+L9</f>
        <v>0</v>
      </c>
      <c r="N9" s="9">
        <v>0</v>
      </c>
      <c r="O9" s="6">
        <f t="shared" ref="O9:O25" si="5">M9+N9</f>
        <v>0</v>
      </c>
      <c r="P9" s="6">
        <v>0</v>
      </c>
      <c r="Q9" s="19">
        <f t="shared" si="0"/>
        <v>7504</v>
      </c>
      <c r="R9" s="25"/>
    </row>
    <row r="10" spans="1:18" ht="15" customHeight="1" x14ac:dyDescent="0.2">
      <c r="A10" s="34" t="s">
        <v>45</v>
      </c>
      <c r="B10" s="14">
        <v>11855</v>
      </c>
      <c r="C10" s="16">
        <v>144</v>
      </c>
      <c r="D10" s="16">
        <v>764</v>
      </c>
      <c r="E10" s="15">
        <v>760</v>
      </c>
      <c r="F10" s="15">
        <f t="shared" si="1"/>
        <v>13523</v>
      </c>
      <c r="G10" s="14">
        <v>1237</v>
      </c>
      <c r="H10" s="16">
        <v>1</v>
      </c>
      <c r="I10" s="16">
        <f t="shared" si="2"/>
        <v>1238</v>
      </c>
      <c r="J10" s="15">
        <f t="shared" si="3"/>
        <v>14761</v>
      </c>
      <c r="K10" s="9">
        <v>0</v>
      </c>
      <c r="L10" s="8">
        <v>0</v>
      </c>
      <c r="M10" s="6">
        <f t="shared" si="4"/>
        <v>0</v>
      </c>
      <c r="N10" s="9">
        <v>0</v>
      </c>
      <c r="O10" s="6">
        <f t="shared" si="5"/>
        <v>0</v>
      </c>
      <c r="P10" s="6">
        <v>0</v>
      </c>
      <c r="Q10" s="19">
        <f t="shared" si="0"/>
        <v>14761</v>
      </c>
      <c r="R10" s="25"/>
    </row>
    <row r="11" spans="1:18" ht="15" customHeight="1" x14ac:dyDescent="0.2">
      <c r="A11" s="34" t="s">
        <v>46</v>
      </c>
      <c r="B11" s="14">
        <v>24122</v>
      </c>
      <c r="C11" s="16">
        <v>256</v>
      </c>
      <c r="D11" s="16">
        <v>3076</v>
      </c>
      <c r="E11" s="15">
        <v>1826</v>
      </c>
      <c r="F11" s="15">
        <f t="shared" si="1"/>
        <v>29280</v>
      </c>
      <c r="G11" s="14">
        <v>2339</v>
      </c>
      <c r="H11" s="16">
        <v>2</v>
      </c>
      <c r="I11" s="16">
        <f t="shared" si="2"/>
        <v>2341</v>
      </c>
      <c r="J11" s="15">
        <f t="shared" si="3"/>
        <v>31621</v>
      </c>
      <c r="K11" s="9">
        <v>0</v>
      </c>
      <c r="L11" s="8">
        <v>0</v>
      </c>
      <c r="M11" s="6">
        <f t="shared" si="4"/>
        <v>0</v>
      </c>
      <c r="N11" s="9">
        <v>0</v>
      </c>
      <c r="O11" s="6">
        <f t="shared" si="5"/>
        <v>0</v>
      </c>
      <c r="P11" s="6">
        <v>0</v>
      </c>
      <c r="Q11" s="19">
        <f t="shared" si="0"/>
        <v>31621</v>
      </c>
      <c r="R11" s="25"/>
    </row>
    <row r="12" spans="1:18" ht="15" customHeight="1" x14ac:dyDescent="0.2">
      <c r="A12" s="34" t="s">
        <v>47</v>
      </c>
      <c r="B12" s="14">
        <v>10340</v>
      </c>
      <c r="C12" s="16">
        <v>97</v>
      </c>
      <c r="D12" s="16">
        <v>868</v>
      </c>
      <c r="E12" s="15">
        <v>690</v>
      </c>
      <c r="F12" s="15">
        <f t="shared" si="1"/>
        <v>11995</v>
      </c>
      <c r="G12" s="14">
        <v>1230</v>
      </c>
      <c r="H12" s="16">
        <v>0</v>
      </c>
      <c r="I12" s="16">
        <f t="shared" si="2"/>
        <v>1230</v>
      </c>
      <c r="J12" s="15">
        <f t="shared" si="3"/>
        <v>13225</v>
      </c>
      <c r="K12" s="9">
        <v>0</v>
      </c>
      <c r="L12" s="8">
        <v>0</v>
      </c>
      <c r="M12" s="6">
        <f t="shared" si="4"/>
        <v>0</v>
      </c>
      <c r="N12" s="9">
        <v>0</v>
      </c>
      <c r="O12" s="6">
        <f t="shared" si="5"/>
        <v>0</v>
      </c>
      <c r="P12" s="6">
        <v>0</v>
      </c>
      <c r="Q12" s="19">
        <f t="shared" si="0"/>
        <v>13225</v>
      </c>
      <c r="R12" s="25"/>
    </row>
    <row r="13" spans="1:18" ht="15" customHeight="1" x14ac:dyDescent="0.2">
      <c r="A13" s="34" t="s">
        <v>48</v>
      </c>
      <c r="B13" s="14">
        <v>25745</v>
      </c>
      <c r="C13" s="16">
        <v>215</v>
      </c>
      <c r="D13" s="16">
        <v>2502</v>
      </c>
      <c r="E13" s="15">
        <v>1520</v>
      </c>
      <c r="F13" s="15">
        <f t="shared" si="1"/>
        <v>29982</v>
      </c>
      <c r="G13" s="14">
        <v>1914</v>
      </c>
      <c r="H13" s="16">
        <v>2</v>
      </c>
      <c r="I13" s="16">
        <f t="shared" si="2"/>
        <v>1916</v>
      </c>
      <c r="J13" s="15">
        <f t="shared" si="3"/>
        <v>31898</v>
      </c>
      <c r="K13" s="9">
        <v>0</v>
      </c>
      <c r="L13" s="8">
        <v>0</v>
      </c>
      <c r="M13" s="6">
        <f t="shared" si="4"/>
        <v>0</v>
      </c>
      <c r="N13" s="9">
        <v>0</v>
      </c>
      <c r="O13" s="6">
        <f t="shared" si="5"/>
        <v>0</v>
      </c>
      <c r="P13" s="6">
        <v>0</v>
      </c>
      <c r="Q13" s="19">
        <f t="shared" si="0"/>
        <v>31898</v>
      </c>
      <c r="R13" s="25"/>
    </row>
    <row r="14" spans="1:18" ht="15" customHeight="1" x14ac:dyDescent="0.2">
      <c r="A14" s="34" t="s">
        <v>49</v>
      </c>
      <c r="B14" s="14">
        <v>20838</v>
      </c>
      <c r="C14" s="16">
        <v>214</v>
      </c>
      <c r="D14" s="16">
        <v>2575</v>
      </c>
      <c r="E14" s="15">
        <v>2395</v>
      </c>
      <c r="F14" s="15">
        <f t="shared" si="1"/>
        <v>26022</v>
      </c>
      <c r="G14" s="14">
        <v>1534</v>
      </c>
      <c r="H14" s="16">
        <v>0</v>
      </c>
      <c r="I14" s="16">
        <f t="shared" si="2"/>
        <v>1534</v>
      </c>
      <c r="J14" s="15">
        <f t="shared" si="3"/>
        <v>27556</v>
      </c>
      <c r="K14" s="9">
        <v>0</v>
      </c>
      <c r="L14" s="8">
        <v>0</v>
      </c>
      <c r="M14" s="6">
        <f t="shared" si="4"/>
        <v>0</v>
      </c>
      <c r="N14" s="9">
        <v>0</v>
      </c>
      <c r="O14" s="6">
        <f t="shared" si="5"/>
        <v>0</v>
      </c>
      <c r="P14" s="6">
        <v>0</v>
      </c>
      <c r="Q14" s="19">
        <f t="shared" si="0"/>
        <v>27556</v>
      </c>
      <c r="R14" s="25"/>
    </row>
    <row r="15" spans="1:18" ht="15" customHeight="1" x14ac:dyDescent="0.2">
      <c r="A15" s="34" t="s">
        <v>32</v>
      </c>
      <c r="B15" s="14">
        <v>9607</v>
      </c>
      <c r="C15" s="16">
        <v>124</v>
      </c>
      <c r="D15" s="16">
        <v>1149</v>
      </c>
      <c r="E15" s="15">
        <v>1082</v>
      </c>
      <c r="F15" s="15">
        <f t="shared" si="1"/>
        <v>11962</v>
      </c>
      <c r="G15" s="14">
        <v>1023</v>
      </c>
      <c r="H15" s="16">
        <v>1</v>
      </c>
      <c r="I15" s="16">
        <f t="shared" si="2"/>
        <v>1024</v>
      </c>
      <c r="J15" s="15">
        <f t="shared" si="3"/>
        <v>12986</v>
      </c>
      <c r="K15" s="9">
        <v>0</v>
      </c>
      <c r="L15" s="8">
        <v>0</v>
      </c>
      <c r="M15" s="6">
        <f t="shared" si="4"/>
        <v>0</v>
      </c>
      <c r="N15" s="9">
        <v>0</v>
      </c>
      <c r="O15" s="6">
        <f t="shared" si="5"/>
        <v>0</v>
      </c>
      <c r="P15" s="6">
        <v>0</v>
      </c>
      <c r="Q15" s="19">
        <f t="shared" si="0"/>
        <v>12986</v>
      </c>
      <c r="R15" s="25"/>
    </row>
    <row r="16" spans="1:18" ht="15" customHeight="1" x14ac:dyDescent="0.2">
      <c r="A16" s="34" t="s">
        <v>33</v>
      </c>
      <c r="B16" s="14">
        <v>10582</v>
      </c>
      <c r="C16" s="16">
        <v>68</v>
      </c>
      <c r="D16" s="16">
        <v>837</v>
      </c>
      <c r="E16" s="15">
        <v>656</v>
      </c>
      <c r="F16" s="15">
        <f t="shared" si="1"/>
        <v>12143</v>
      </c>
      <c r="G16" s="14">
        <v>1060</v>
      </c>
      <c r="H16" s="16">
        <v>0</v>
      </c>
      <c r="I16" s="16">
        <f t="shared" si="2"/>
        <v>1060</v>
      </c>
      <c r="J16" s="15">
        <f t="shared" si="3"/>
        <v>13203</v>
      </c>
      <c r="K16" s="9">
        <v>0</v>
      </c>
      <c r="L16" s="8">
        <v>0</v>
      </c>
      <c r="M16" s="6">
        <f t="shared" si="4"/>
        <v>0</v>
      </c>
      <c r="N16" s="9">
        <v>0</v>
      </c>
      <c r="O16" s="6">
        <f t="shared" si="5"/>
        <v>0</v>
      </c>
      <c r="P16" s="6">
        <v>0</v>
      </c>
      <c r="Q16" s="19">
        <f t="shared" si="0"/>
        <v>13203</v>
      </c>
      <c r="R16" s="25"/>
    </row>
    <row r="17" spans="1:18" ht="15" customHeight="1" x14ac:dyDescent="0.2">
      <c r="A17" s="34" t="s">
        <v>34</v>
      </c>
      <c r="B17" s="14">
        <v>14181</v>
      </c>
      <c r="C17" s="16">
        <v>111</v>
      </c>
      <c r="D17" s="16">
        <v>1141</v>
      </c>
      <c r="E17" s="15">
        <v>805</v>
      </c>
      <c r="F17" s="15">
        <f t="shared" si="1"/>
        <v>16238</v>
      </c>
      <c r="G17" s="14">
        <v>1594</v>
      </c>
      <c r="H17" s="16">
        <v>0</v>
      </c>
      <c r="I17" s="16">
        <f t="shared" si="2"/>
        <v>1594</v>
      </c>
      <c r="J17" s="15">
        <f t="shared" si="3"/>
        <v>17832</v>
      </c>
      <c r="K17" s="9">
        <v>0</v>
      </c>
      <c r="L17" s="8">
        <v>0</v>
      </c>
      <c r="M17" s="6">
        <f t="shared" si="4"/>
        <v>0</v>
      </c>
      <c r="N17" s="9">
        <v>0</v>
      </c>
      <c r="O17" s="6">
        <f t="shared" si="5"/>
        <v>0</v>
      </c>
      <c r="P17" s="6">
        <v>0</v>
      </c>
      <c r="Q17" s="19">
        <f t="shared" si="0"/>
        <v>17832</v>
      </c>
      <c r="R17" s="25"/>
    </row>
    <row r="18" spans="1:18" ht="15" customHeight="1" x14ac:dyDescent="0.2">
      <c r="A18" s="34" t="s">
        <v>35</v>
      </c>
      <c r="B18" s="14">
        <v>11141</v>
      </c>
      <c r="C18" s="16">
        <v>70</v>
      </c>
      <c r="D18" s="16">
        <v>725</v>
      </c>
      <c r="E18" s="15">
        <v>649</v>
      </c>
      <c r="F18" s="15">
        <f t="shared" si="1"/>
        <v>12585</v>
      </c>
      <c r="G18" s="14">
        <v>1067</v>
      </c>
      <c r="H18" s="16">
        <v>0</v>
      </c>
      <c r="I18" s="16">
        <f t="shared" si="2"/>
        <v>1067</v>
      </c>
      <c r="J18" s="15">
        <f t="shared" si="3"/>
        <v>13652</v>
      </c>
      <c r="K18" s="9">
        <v>0</v>
      </c>
      <c r="L18" s="8">
        <v>0</v>
      </c>
      <c r="M18" s="6">
        <f t="shared" si="4"/>
        <v>0</v>
      </c>
      <c r="N18" s="9">
        <v>0</v>
      </c>
      <c r="O18" s="6">
        <f t="shared" si="5"/>
        <v>0</v>
      </c>
      <c r="P18" s="6">
        <v>0</v>
      </c>
      <c r="Q18" s="19">
        <f t="shared" si="0"/>
        <v>13652</v>
      </c>
      <c r="R18" s="25"/>
    </row>
    <row r="19" spans="1:18" ht="15" customHeight="1" x14ac:dyDescent="0.2">
      <c r="A19" s="34" t="s">
        <v>36</v>
      </c>
      <c r="B19" s="14">
        <v>45183</v>
      </c>
      <c r="C19" s="16">
        <v>309</v>
      </c>
      <c r="D19" s="16">
        <v>2431</v>
      </c>
      <c r="E19" s="15">
        <v>2738</v>
      </c>
      <c r="F19" s="15">
        <f t="shared" si="1"/>
        <v>50661</v>
      </c>
      <c r="G19" s="14">
        <v>2250</v>
      </c>
      <c r="H19" s="16">
        <v>0</v>
      </c>
      <c r="I19" s="16">
        <f t="shared" si="2"/>
        <v>2250</v>
      </c>
      <c r="J19" s="15">
        <f t="shared" si="3"/>
        <v>52911</v>
      </c>
      <c r="K19" s="9">
        <v>0</v>
      </c>
      <c r="L19" s="8">
        <v>0</v>
      </c>
      <c r="M19" s="6">
        <f t="shared" si="4"/>
        <v>0</v>
      </c>
      <c r="N19" s="9">
        <v>0</v>
      </c>
      <c r="O19" s="6">
        <f t="shared" si="5"/>
        <v>0</v>
      </c>
      <c r="P19" s="6">
        <v>0</v>
      </c>
      <c r="Q19" s="19">
        <f t="shared" si="0"/>
        <v>52911</v>
      </c>
      <c r="R19" s="25"/>
    </row>
    <row r="20" spans="1:18" ht="15" customHeight="1" x14ac:dyDescent="0.2">
      <c r="A20" s="34" t="s">
        <v>37</v>
      </c>
      <c r="B20" s="14">
        <v>12310</v>
      </c>
      <c r="C20" s="16">
        <v>125</v>
      </c>
      <c r="D20" s="16">
        <v>1190</v>
      </c>
      <c r="E20" s="15">
        <v>854</v>
      </c>
      <c r="F20" s="15">
        <f t="shared" si="1"/>
        <v>14479</v>
      </c>
      <c r="G20" s="14">
        <v>1201</v>
      </c>
      <c r="H20" s="16">
        <v>2</v>
      </c>
      <c r="I20" s="16">
        <f t="shared" si="2"/>
        <v>1203</v>
      </c>
      <c r="J20" s="15">
        <f t="shared" si="3"/>
        <v>15682</v>
      </c>
      <c r="K20" s="9">
        <v>0</v>
      </c>
      <c r="L20" s="8">
        <v>0</v>
      </c>
      <c r="M20" s="6">
        <f t="shared" si="4"/>
        <v>0</v>
      </c>
      <c r="N20" s="9">
        <v>0</v>
      </c>
      <c r="O20" s="6">
        <f t="shared" si="5"/>
        <v>0</v>
      </c>
      <c r="P20" s="6">
        <v>0</v>
      </c>
      <c r="Q20" s="19">
        <f t="shared" si="0"/>
        <v>15682</v>
      </c>
      <c r="R20" s="25"/>
    </row>
    <row r="21" spans="1:18" ht="15" customHeight="1" x14ac:dyDescent="0.2">
      <c r="A21" s="34" t="s">
        <v>38</v>
      </c>
      <c r="B21" s="14">
        <v>15215</v>
      </c>
      <c r="C21" s="16">
        <v>114</v>
      </c>
      <c r="D21" s="16">
        <v>1416</v>
      </c>
      <c r="E21" s="15">
        <v>1021</v>
      </c>
      <c r="F21" s="15">
        <f t="shared" si="1"/>
        <v>17766</v>
      </c>
      <c r="G21" s="14">
        <v>1369</v>
      </c>
      <c r="H21" s="16">
        <v>0</v>
      </c>
      <c r="I21" s="16">
        <f t="shared" si="2"/>
        <v>1369</v>
      </c>
      <c r="J21" s="15">
        <f t="shared" si="3"/>
        <v>19135</v>
      </c>
      <c r="K21" s="9">
        <v>0</v>
      </c>
      <c r="L21" s="8">
        <v>0</v>
      </c>
      <c r="M21" s="6">
        <f t="shared" si="4"/>
        <v>0</v>
      </c>
      <c r="N21" s="9">
        <v>0</v>
      </c>
      <c r="O21" s="6">
        <f t="shared" si="5"/>
        <v>0</v>
      </c>
      <c r="P21" s="6">
        <v>0</v>
      </c>
      <c r="Q21" s="19">
        <f t="shared" si="0"/>
        <v>19135</v>
      </c>
      <c r="R21" s="25"/>
    </row>
    <row r="22" spans="1:18" ht="15" customHeight="1" x14ac:dyDescent="0.2">
      <c r="A22" s="34" t="s">
        <v>39</v>
      </c>
      <c r="B22" s="14">
        <v>13597</v>
      </c>
      <c r="C22" s="16">
        <v>99</v>
      </c>
      <c r="D22" s="16">
        <v>1188</v>
      </c>
      <c r="E22" s="15">
        <v>826</v>
      </c>
      <c r="F22" s="15">
        <f t="shared" si="1"/>
        <v>15710</v>
      </c>
      <c r="G22" s="14">
        <v>896</v>
      </c>
      <c r="H22" s="16">
        <v>0</v>
      </c>
      <c r="I22" s="16">
        <f t="shared" si="2"/>
        <v>896</v>
      </c>
      <c r="J22" s="15">
        <f t="shared" si="3"/>
        <v>16606</v>
      </c>
      <c r="K22" s="9">
        <v>0</v>
      </c>
      <c r="L22" s="8">
        <v>0</v>
      </c>
      <c r="M22" s="6">
        <f t="shared" si="4"/>
        <v>0</v>
      </c>
      <c r="N22" s="9">
        <v>0</v>
      </c>
      <c r="O22" s="6">
        <f t="shared" si="5"/>
        <v>0</v>
      </c>
      <c r="P22" s="6">
        <v>0</v>
      </c>
      <c r="Q22" s="19">
        <f t="shared" si="0"/>
        <v>16606</v>
      </c>
      <c r="R22" s="25"/>
    </row>
    <row r="23" spans="1:18" ht="15" customHeight="1" x14ac:dyDescent="0.2">
      <c r="A23" s="34" t="s">
        <v>40</v>
      </c>
      <c r="B23" s="14">
        <v>0</v>
      </c>
      <c r="C23" s="16">
        <v>0</v>
      </c>
      <c r="D23" s="16">
        <v>0</v>
      </c>
      <c r="E23" s="15">
        <v>0</v>
      </c>
      <c r="F23" s="15">
        <f t="shared" si="1"/>
        <v>0</v>
      </c>
      <c r="G23" s="14">
        <v>24</v>
      </c>
      <c r="H23" s="16">
        <v>0</v>
      </c>
      <c r="I23" s="16">
        <f t="shared" si="2"/>
        <v>24</v>
      </c>
      <c r="J23" s="15">
        <f t="shared" si="3"/>
        <v>24</v>
      </c>
      <c r="K23" s="9">
        <v>0</v>
      </c>
      <c r="L23" s="8">
        <v>0</v>
      </c>
      <c r="M23" s="6">
        <f t="shared" si="4"/>
        <v>0</v>
      </c>
      <c r="N23" s="9">
        <v>0</v>
      </c>
      <c r="O23" s="6">
        <f t="shared" si="5"/>
        <v>0</v>
      </c>
      <c r="P23" s="6">
        <v>0</v>
      </c>
      <c r="Q23" s="19">
        <f t="shared" si="0"/>
        <v>24</v>
      </c>
      <c r="R23" s="25"/>
    </row>
    <row r="24" spans="1:18" ht="15" customHeight="1" x14ac:dyDescent="0.2">
      <c r="A24" s="34" t="s">
        <v>41</v>
      </c>
      <c r="B24" s="16">
        <v>13597</v>
      </c>
      <c r="C24" s="16">
        <v>99</v>
      </c>
      <c r="D24" s="16">
        <v>1188</v>
      </c>
      <c r="E24" s="15">
        <v>826</v>
      </c>
      <c r="F24" s="15">
        <f t="shared" si="1"/>
        <v>15710</v>
      </c>
      <c r="G24" s="16">
        <v>920</v>
      </c>
      <c r="H24" s="15">
        <v>0</v>
      </c>
      <c r="I24" s="16">
        <f t="shared" si="2"/>
        <v>920</v>
      </c>
      <c r="J24" s="15">
        <f t="shared" si="3"/>
        <v>16630</v>
      </c>
      <c r="K24" s="9">
        <v>0</v>
      </c>
      <c r="L24" s="8">
        <v>0</v>
      </c>
      <c r="M24" s="6">
        <f t="shared" si="4"/>
        <v>0</v>
      </c>
      <c r="N24" s="9">
        <v>0</v>
      </c>
      <c r="O24" s="6">
        <f t="shared" si="5"/>
        <v>0</v>
      </c>
      <c r="P24" s="6">
        <f>SUM(P22:P23)</f>
        <v>0</v>
      </c>
      <c r="Q24" s="19">
        <f t="shared" si="0"/>
        <v>16630</v>
      </c>
      <c r="R24" s="25"/>
    </row>
    <row r="25" spans="1:18" ht="15" customHeight="1" x14ac:dyDescent="0.2">
      <c r="A25" s="34" t="s">
        <v>42</v>
      </c>
      <c r="B25" s="16">
        <v>11532</v>
      </c>
      <c r="C25" s="16">
        <v>177</v>
      </c>
      <c r="D25" s="16">
        <v>1025</v>
      </c>
      <c r="E25" s="15">
        <v>982</v>
      </c>
      <c r="F25" s="15">
        <f t="shared" si="1"/>
        <v>13716</v>
      </c>
      <c r="G25" s="16">
        <v>1127</v>
      </c>
      <c r="H25" s="16">
        <v>0</v>
      </c>
      <c r="I25" s="16">
        <f t="shared" si="2"/>
        <v>1127</v>
      </c>
      <c r="J25" s="17">
        <f t="shared" si="3"/>
        <v>14843</v>
      </c>
      <c r="K25" s="9">
        <v>0</v>
      </c>
      <c r="L25" s="8">
        <v>0</v>
      </c>
      <c r="M25" s="10">
        <f t="shared" si="4"/>
        <v>0</v>
      </c>
      <c r="N25" s="9">
        <v>0</v>
      </c>
      <c r="O25" s="6">
        <f t="shared" si="5"/>
        <v>0</v>
      </c>
      <c r="P25" s="6">
        <v>0</v>
      </c>
      <c r="Q25" s="6">
        <f t="shared" si="0"/>
        <v>14843</v>
      </c>
      <c r="R25" s="25"/>
    </row>
    <row r="26" spans="1:18" ht="15" customHeight="1" x14ac:dyDescent="0.2">
      <c r="A26" s="20" t="s">
        <v>23</v>
      </c>
      <c r="B26" s="30">
        <f>SUM(B8:B21)+B24+B25</f>
        <v>255175</v>
      </c>
      <c r="C26" s="30">
        <f>SUM(C8:C21)+C24+C25</f>
        <v>2307</v>
      </c>
      <c r="D26" s="30">
        <f>SUM(D8:D21)+D24+D25</f>
        <v>22545</v>
      </c>
      <c r="E26" s="21">
        <f>SUM(E8:E21)+E24+E25</f>
        <v>18357</v>
      </c>
      <c r="F26" s="21">
        <f t="shared" ref="F26:P26" si="6">SUM(F8:F21)+F24+F25</f>
        <v>298384</v>
      </c>
      <c r="G26" s="30">
        <f>SUM(G8:G21)+G24+G25</f>
        <v>21864</v>
      </c>
      <c r="H26" s="21">
        <f>SUM(H8:H21)+H24+H25</f>
        <v>10</v>
      </c>
      <c r="I26" s="21">
        <f>SUM(I8:I21)+I24+I25</f>
        <v>21874</v>
      </c>
      <c r="J26" s="21">
        <f>SUM(J8:J21)+J24+J25</f>
        <v>320258</v>
      </c>
      <c r="K26" s="21">
        <f t="shared" si="6"/>
        <v>0</v>
      </c>
      <c r="L26" s="21">
        <f t="shared" si="6"/>
        <v>0</v>
      </c>
      <c r="M26" s="21">
        <f t="shared" si="6"/>
        <v>0</v>
      </c>
      <c r="N26" s="21">
        <f t="shared" si="6"/>
        <v>0</v>
      </c>
      <c r="O26" s="21">
        <f t="shared" si="6"/>
        <v>0</v>
      </c>
      <c r="P26" s="21">
        <f t="shared" si="6"/>
        <v>0</v>
      </c>
      <c r="Q26" s="21">
        <f>SUM(Q8:Q21) +Q24+Q25</f>
        <v>320258</v>
      </c>
      <c r="R26" s="25"/>
    </row>
    <row r="27" spans="1:18" ht="15" customHeight="1" x14ac:dyDescent="0.2">
      <c r="A27" s="35" t="s">
        <v>20</v>
      </c>
      <c r="B27" s="14">
        <v>1257</v>
      </c>
      <c r="C27" s="16">
        <v>4</v>
      </c>
      <c r="D27" s="16">
        <v>41</v>
      </c>
      <c r="E27" s="15">
        <v>237</v>
      </c>
      <c r="F27" s="15">
        <f>SUM(B27:E27)</f>
        <v>1539</v>
      </c>
      <c r="G27" s="14">
        <v>64</v>
      </c>
      <c r="H27" s="16">
        <v>0</v>
      </c>
      <c r="I27" s="16">
        <f>SUM(G27:H27)</f>
        <v>64</v>
      </c>
      <c r="J27" s="15">
        <f>SUM(I27,F27)</f>
        <v>1603</v>
      </c>
      <c r="K27" s="9">
        <v>0</v>
      </c>
      <c r="L27" s="8">
        <v>0</v>
      </c>
      <c r="M27" s="6">
        <f t="shared" ref="M27:M30" si="7">K27+L27</f>
        <v>0</v>
      </c>
      <c r="N27" s="9">
        <v>0</v>
      </c>
      <c r="O27" s="6">
        <f t="shared" ref="O27:O30" si="8">M27+N27</f>
        <v>0</v>
      </c>
      <c r="P27" s="6">
        <v>0</v>
      </c>
      <c r="Q27" s="6">
        <f>J27+O27+P27</f>
        <v>1603</v>
      </c>
      <c r="R27" s="25"/>
    </row>
    <row r="28" spans="1:18" ht="15" customHeight="1" x14ac:dyDescent="0.2">
      <c r="A28" s="35" t="s">
        <v>21</v>
      </c>
      <c r="B28" s="14">
        <v>391</v>
      </c>
      <c r="C28" s="16">
        <v>1</v>
      </c>
      <c r="D28" s="16">
        <v>9</v>
      </c>
      <c r="E28" s="15">
        <v>72</v>
      </c>
      <c r="F28" s="15">
        <f>SUM(B28:E28)</f>
        <v>473</v>
      </c>
      <c r="G28" s="14">
        <v>6</v>
      </c>
      <c r="H28" s="16">
        <v>0</v>
      </c>
      <c r="I28" s="16">
        <f>SUM(G28:H28)</f>
        <v>6</v>
      </c>
      <c r="J28" s="15">
        <f>SUM(I28,F28)</f>
        <v>479</v>
      </c>
      <c r="K28" s="9">
        <v>0</v>
      </c>
      <c r="L28" s="8">
        <v>0</v>
      </c>
      <c r="M28" s="6">
        <f t="shared" si="7"/>
        <v>0</v>
      </c>
      <c r="N28" s="9">
        <v>0</v>
      </c>
      <c r="O28" s="6">
        <f t="shared" si="8"/>
        <v>0</v>
      </c>
      <c r="P28" s="6">
        <v>0</v>
      </c>
      <c r="Q28" s="19">
        <f>J28+O28+P28</f>
        <v>479</v>
      </c>
      <c r="R28" s="25"/>
    </row>
    <row r="29" spans="1:18" ht="15" customHeight="1" x14ac:dyDescent="0.2">
      <c r="A29" s="35" t="s">
        <v>22</v>
      </c>
      <c r="B29" s="16">
        <v>1302</v>
      </c>
      <c r="C29" s="16">
        <v>1</v>
      </c>
      <c r="D29" s="16">
        <v>54</v>
      </c>
      <c r="E29" s="15">
        <v>214</v>
      </c>
      <c r="F29" s="15">
        <f>SUM(B29:E29)</f>
        <v>1571</v>
      </c>
      <c r="G29" s="16">
        <v>102</v>
      </c>
      <c r="H29" s="15">
        <v>0</v>
      </c>
      <c r="I29" s="16">
        <f>SUM(G29:H29)</f>
        <v>102</v>
      </c>
      <c r="J29" s="15">
        <f>SUM(I29,F29)</f>
        <v>1673</v>
      </c>
      <c r="K29" s="9">
        <v>0</v>
      </c>
      <c r="L29" s="8">
        <v>0</v>
      </c>
      <c r="M29" s="6">
        <f t="shared" si="7"/>
        <v>0</v>
      </c>
      <c r="N29" s="9">
        <v>0</v>
      </c>
      <c r="O29" s="6">
        <f t="shared" si="8"/>
        <v>0</v>
      </c>
      <c r="P29" s="6">
        <f>SUM(P27:P28)</f>
        <v>0</v>
      </c>
      <c r="Q29" s="19">
        <f>J29+O29+P29</f>
        <v>1673</v>
      </c>
      <c r="R29" s="25"/>
    </row>
    <row r="30" spans="1:18" ht="15" customHeight="1" x14ac:dyDescent="0.2">
      <c r="A30" s="35" t="s">
        <v>27</v>
      </c>
      <c r="B30" s="16">
        <v>2662</v>
      </c>
      <c r="C30" s="16">
        <v>20</v>
      </c>
      <c r="D30" s="31">
        <v>142</v>
      </c>
      <c r="E30" s="15">
        <v>474</v>
      </c>
      <c r="F30" s="15">
        <f>SUM(B30:E30)</f>
        <v>3298</v>
      </c>
      <c r="G30" s="16">
        <v>129</v>
      </c>
      <c r="H30" s="16">
        <v>0</v>
      </c>
      <c r="I30" s="16">
        <f>SUM(G30:H30)</f>
        <v>129</v>
      </c>
      <c r="J30" s="17">
        <f>SUM(I30,F30)</f>
        <v>3427</v>
      </c>
      <c r="K30" s="9">
        <v>0</v>
      </c>
      <c r="L30" s="8">
        <v>0</v>
      </c>
      <c r="M30" s="10">
        <f t="shared" si="7"/>
        <v>0</v>
      </c>
      <c r="N30" s="9">
        <v>0</v>
      </c>
      <c r="O30" s="6">
        <f t="shared" si="8"/>
        <v>0</v>
      </c>
      <c r="P30" s="6">
        <v>0</v>
      </c>
      <c r="Q30" s="6">
        <f>J30+O30+P30</f>
        <v>3427</v>
      </c>
      <c r="R30" s="25"/>
    </row>
    <row r="31" spans="1:18" ht="15" customHeight="1" x14ac:dyDescent="0.2">
      <c r="A31" s="20" t="s">
        <v>30</v>
      </c>
      <c r="B31" s="30">
        <f>SUM(B27:B30)</f>
        <v>5612</v>
      </c>
      <c r="C31" s="21">
        <f t="shared" ref="C31:Q31" si="9">SUM(C27:C30)</f>
        <v>26</v>
      </c>
      <c r="D31" s="30">
        <f t="shared" si="9"/>
        <v>246</v>
      </c>
      <c r="E31" s="21">
        <f t="shared" si="9"/>
        <v>997</v>
      </c>
      <c r="F31" s="21">
        <f t="shared" si="9"/>
        <v>6881</v>
      </c>
      <c r="G31" s="30">
        <f t="shared" si="9"/>
        <v>301</v>
      </c>
      <c r="H31" s="21">
        <f t="shared" si="9"/>
        <v>0</v>
      </c>
      <c r="I31" s="21">
        <f t="shared" si="9"/>
        <v>301</v>
      </c>
      <c r="J31" s="21">
        <f t="shared" si="9"/>
        <v>7182</v>
      </c>
      <c r="K31" s="21">
        <f t="shared" si="9"/>
        <v>0</v>
      </c>
      <c r="L31" s="21">
        <f t="shared" si="9"/>
        <v>0</v>
      </c>
      <c r="M31" s="21">
        <f t="shared" si="9"/>
        <v>0</v>
      </c>
      <c r="N31" s="21">
        <f t="shared" si="9"/>
        <v>0</v>
      </c>
      <c r="O31" s="21">
        <f t="shared" si="9"/>
        <v>0</v>
      </c>
      <c r="P31" s="21">
        <f t="shared" si="9"/>
        <v>0</v>
      </c>
      <c r="Q31" s="21">
        <f t="shared" si="9"/>
        <v>7182</v>
      </c>
      <c r="R31" s="25"/>
    </row>
    <row r="32" spans="1:18" ht="15" customHeight="1" x14ac:dyDescent="0.2">
      <c r="A32" s="20" t="s">
        <v>24</v>
      </c>
      <c r="B32" s="30">
        <f>SUM(B26+B31)</f>
        <v>260787</v>
      </c>
      <c r="C32" s="21">
        <f t="shared" ref="C32:Q32" si="10">SUM(C26+C31)</f>
        <v>2333</v>
      </c>
      <c r="D32" s="30">
        <f t="shared" si="10"/>
        <v>22791</v>
      </c>
      <c r="E32" s="21">
        <f t="shared" si="10"/>
        <v>19354</v>
      </c>
      <c r="F32" s="21">
        <f t="shared" si="10"/>
        <v>305265</v>
      </c>
      <c r="G32" s="30">
        <f t="shared" si="10"/>
        <v>22165</v>
      </c>
      <c r="H32" s="21">
        <f t="shared" si="10"/>
        <v>10</v>
      </c>
      <c r="I32" s="21">
        <f t="shared" si="10"/>
        <v>22175</v>
      </c>
      <c r="J32" s="21">
        <f t="shared" si="10"/>
        <v>327440</v>
      </c>
      <c r="K32" s="21">
        <f t="shared" si="10"/>
        <v>0</v>
      </c>
      <c r="L32" s="21">
        <f t="shared" si="10"/>
        <v>0</v>
      </c>
      <c r="M32" s="21">
        <f t="shared" si="10"/>
        <v>0</v>
      </c>
      <c r="N32" s="21">
        <f t="shared" si="10"/>
        <v>0</v>
      </c>
      <c r="O32" s="21">
        <f t="shared" si="10"/>
        <v>0</v>
      </c>
      <c r="P32" s="21">
        <f t="shared" si="10"/>
        <v>0</v>
      </c>
      <c r="Q32" s="21">
        <f t="shared" si="10"/>
        <v>327440</v>
      </c>
      <c r="R32" s="25"/>
    </row>
    <row r="33" spans="1:18" ht="12.75" customHeight="1" x14ac:dyDescent="0.2">
      <c r="A33" s="32" t="s">
        <v>28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25"/>
    </row>
    <row r="34" spans="1:18" ht="18.75" customHeight="1" x14ac:dyDescent="0.2">
      <c r="A34" s="37" t="s">
        <v>26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</row>
    <row r="35" spans="1:18" s="11" customFormat="1" ht="18.75" customHeight="1" x14ac:dyDescent="0.2"/>
    <row r="36" spans="1:18" ht="18.75" customHeight="1" x14ac:dyDescent="0.2"/>
    <row r="37" spans="1:18" ht="21" customHeight="1" x14ac:dyDescent="0.2"/>
  </sheetData>
  <mergeCells count="15">
    <mergeCell ref="A34:Q34"/>
    <mergeCell ref="A4:A7"/>
    <mergeCell ref="P4:P7"/>
    <mergeCell ref="Q4:Q7"/>
    <mergeCell ref="A1:Q1"/>
    <mergeCell ref="A2:Q2"/>
    <mergeCell ref="A3:Q3"/>
    <mergeCell ref="J5:J7"/>
    <mergeCell ref="O5:O7"/>
    <mergeCell ref="K4:O4"/>
    <mergeCell ref="N5:N6"/>
    <mergeCell ref="B4:J4"/>
    <mergeCell ref="B5:F6"/>
    <mergeCell ref="G5:I6"/>
    <mergeCell ref="K5:M6"/>
  </mergeCells>
  <phoneticPr fontId="0" type="noConversion"/>
  <printOptions horizontalCentered="1" verticalCentered="1"/>
  <pageMargins left="0.59055118110236227" right="0" top="0.59055118110236227" bottom="0.59055118110236227" header="0.51181102362204722" footer="0.51181102362204722"/>
  <pageSetup paperSize="9" scale="96" orientation="landscape" r:id="rId1"/>
  <headerFooter alignWithMargins="0"/>
  <ignoredErrors>
    <ignoredError sqref="F26 I26 Q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9"/>
  <sheetViews>
    <sheetView topLeftCell="A4" zoomScaleNormal="100" workbookViewId="0">
      <selection activeCell="A34" sqref="A34:Q34"/>
    </sheetView>
  </sheetViews>
  <sheetFormatPr baseColWidth="10" defaultRowHeight="12.75" x14ac:dyDescent="0.2"/>
  <cols>
    <col min="1" max="1" width="24" customWidth="1"/>
    <col min="2" max="9" width="12.85546875" customWidth="1"/>
    <col min="10" max="10" width="12.85546875" hidden="1" customWidth="1"/>
    <col min="11" max="16" width="10.7109375" hidden="1" customWidth="1"/>
    <col min="17" max="17" width="13.7109375" customWidth="1"/>
  </cols>
  <sheetData>
    <row r="1" spans="1:18" s="1" customFormat="1" ht="25.5" customHeight="1" x14ac:dyDescent="0.2">
      <c r="A1" s="44" t="s">
        <v>29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26"/>
    </row>
    <row r="2" spans="1:18" ht="18" customHeight="1" x14ac:dyDescent="0.2">
      <c r="A2" s="45" t="str">
        <f>'T4-14 H'!A2:Q2</f>
        <v>ANNÉE 2018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25"/>
    </row>
    <row r="3" spans="1:18" ht="18" customHeight="1" x14ac:dyDescent="0.2">
      <c r="A3" s="46" t="s">
        <v>11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25"/>
    </row>
    <row r="4" spans="1:18" ht="15" customHeight="1" x14ac:dyDescent="0.2">
      <c r="A4" s="39" t="s">
        <v>31</v>
      </c>
      <c r="B4" s="47" t="s">
        <v>12</v>
      </c>
      <c r="C4" s="48"/>
      <c r="D4" s="48"/>
      <c r="E4" s="48"/>
      <c r="F4" s="48"/>
      <c r="G4" s="48"/>
      <c r="H4" s="48"/>
      <c r="I4" s="48"/>
      <c r="J4" s="49"/>
      <c r="K4" s="47" t="s">
        <v>13</v>
      </c>
      <c r="L4" s="48"/>
      <c r="M4" s="48"/>
      <c r="N4" s="48"/>
      <c r="O4" s="49"/>
      <c r="P4" s="39" t="s">
        <v>1</v>
      </c>
      <c r="Q4" s="39" t="s">
        <v>17</v>
      </c>
      <c r="R4" s="18" t="s">
        <v>25</v>
      </c>
    </row>
    <row r="5" spans="1:18" ht="11.25" customHeight="1" x14ac:dyDescent="0.2">
      <c r="A5" s="40"/>
      <c r="B5" s="50" t="s">
        <v>2</v>
      </c>
      <c r="C5" s="51"/>
      <c r="D5" s="51"/>
      <c r="E5" s="51"/>
      <c r="F5" s="52"/>
      <c r="G5" s="50" t="s">
        <v>3</v>
      </c>
      <c r="H5" s="51"/>
      <c r="I5" s="52"/>
      <c r="J5" s="39" t="s">
        <v>16</v>
      </c>
      <c r="K5" s="50" t="s">
        <v>2</v>
      </c>
      <c r="L5" s="51"/>
      <c r="M5" s="52"/>
      <c r="N5" s="39" t="s">
        <v>3</v>
      </c>
      <c r="O5" s="39" t="s">
        <v>16</v>
      </c>
      <c r="P5" s="40"/>
      <c r="Q5" s="42"/>
      <c r="R5" s="25"/>
    </row>
    <row r="6" spans="1:18" ht="11.25" customHeight="1" x14ac:dyDescent="0.2">
      <c r="A6" s="40"/>
      <c r="B6" s="53"/>
      <c r="C6" s="54"/>
      <c r="D6" s="54"/>
      <c r="E6" s="54"/>
      <c r="F6" s="55"/>
      <c r="G6" s="53"/>
      <c r="H6" s="54"/>
      <c r="I6" s="55"/>
      <c r="J6" s="40"/>
      <c r="K6" s="53"/>
      <c r="L6" s="54"/>
      <c r="M6" s="55"/>
      <c r="N6" s="41"/>
      <c r="O6" s="40"/>
      <c r="P6" s="40"/>
      <c r="Q6" s="42"/>
      <c r="R6" s="25"/>
    </row>
    <row r="7" spans="1:18" ht="72" customHeight="1" x14ac:dyDescent="0.2">
      <c r="A7" s="41"/>
      <c r="B7" s="22" t="s">
        <v>4</v>
      </c>
      <c r="C7" s="22" t="s">
        <v>5</v>
      </c>
      <c r="D7" s="22" t="s">
        <v>6</v>
      </c>
      <c r="E7" s="22" t="s">
        <v>7</v>
      </c>
      <c r="F7" s="22" t="s">
        <v>15</v>
      </c>
      <c r="G7" s="22" t="s">
        <v>8</v>
      </c>
      <c r="H7" s="22" t="s">
        <v>9</v>
      </c>
      <c r="I7" s="22" t="s">
        <v>15</v>
      </c>
      <c r="J7" s="43"/>
      <c r="K7" s="23" t="s">
        <v>18</v>
      </c>
      <c r="L7" s="29" t="s">
        <v>19</v>
      </c>
      <c r="M7" s="22" t="s">
        <v>15</v>
      </c>
      <c r="N7" s="22" t="s">
        <v>14</v>
      </c>
      <c r="O7" s="43"/>
      <c r="P7" s="41"/>
      <c r="Q7" s="43"/>
      <c r="R7" s="25"/>
    </row>
    <row r="8" spans="1:18" ht="15" customHeight="1" x14ac:dyDescent="0.2">
      <c r="A8" s="34" t="s">
        <v>43</v>
      </c>
      <c r="B8" s="12">
        <v>15922</v>
      </c>
      <c r="C8" s="12">
        <v>259</v>
      </c>
      <c r="D8" s="13">
        <v>1325</v>
      </c>
      <c r="E8" s="13">
        <v>1870</v>
      </c>
      <c r="F8" s="13">
        <f>SUM(B8:E8)</f>
        <v>19376</v>
      </c>
      <c r="G8" s="12">
        <v>7259</v>
      </c>
      <c r="H8" s="13">
        <v>2</v>
      </c>
      <c r="I8" s="12">
        <f>SUM(G8:H8)</f>
        <v>7261</v>
      </c>
      <c r="J8" s="13">
        <f>SUM(I8,F8)</f>
        <v>26637</v>
      </c>
      <c r="K8" s="3">
        <v>0</v>
      </c>
      <c r="L8" s="4">
        <v>0</v>
      </c>
      <c r="M8" s="7">
        <f>K8+L8</f>
        <v>0</v>
      </c>
      <c r="N8" s="3">
        <v>0</v>
      </c>
      <c r="O8" s="5">
        <f>M8+N8</f>
        <v>0</v>
      </c>
      <c r="P8" s="5">
        <v>0</v>
      </c>
      <c r="Q8" s="3">
        <f t="shared" ref="Q8:Q25" si="0">J8+O8+P8</f>
        <v>26637</v>
      </c>
      <c r="R8" s="25"/>
    </row>
    <row r="9" spans="1:18" ht="15" customHeight="1" x14ac:dyDescent="0.2">
      <c r="A9" s="34" t="s">
        <v>44</v>
      </c>
      <c r="B9" s="14">
        <v>6787</v>
      </c>
      <c r="C9" s="16">
        <v>192</v>
      </c>
      <c r="D9" s="15">
        <v>703</v>
      </c>
      <c r="E9" s="15">
        <v>825</v>
      </c>
      <c r="F9" s="15">
        <f t="shared" ref="F9:F25" si="1">SUM(B9:E9)</f>
        <v>8507</v>
      </c>
      <c r="G9" s="14">
        <v>3247</v>
      </c>
      <c r="H9" s="15">
        <v>10</v>
      </c>
      <c r="I9" s="16">
        <f t="shared" ref="I9:I25" si="2">SUM(G9:H9)</f>
        <v>3257</v>
      </c>
      <c r="J9" s="15">
        <f t="shared" ref="J9:J25" si="3">SUM(I9,F9)</f>
        <v>11764</v>
      </c>
      <c r="K9" s="6">
        <v>0</v>
      </c>
      <c r="L9" s="6">
        <v>0</v>
      </c>
      <c r="M9" s="6">
        <f t="shared" ref="M9:M25" si="4">K9+L9</f>
        <v>0</v>
      </c>
      <c r="N9" s="6">
        <v>0</v>
      </c>
      <c r="O9" s="6">
        <f t="shared" ref="O9:O25" si="5">M9+N9</f>
        <v>0</v>
      </c>
      <c r="P9" s="6">
        <v>0</v>
      </c>
      <c r="Q9" s="19">
        <f t="shared" si="0"/>
        <v>11764</v>
      </c>
      <c r="R9" s="25"/>
    </row>
    <row r="10" spans="1:18" ht="15" customHeight="1" x14ac:dyDescent="0.2">
      <c r="A10" s="34" t="s">
        <v>45</v>
      </c>
      <c r="B10" s="14">
        <v>13919</v>
      </c>
      <c r="C10" s="16">
        <v>318</v>
      </c>
      <c r="D10" s="15">
        <v>963</v>
      </c>
      <c r="E10" s="15">
        <v>1437</v>
      </c>
      <c r="F10" s="15">
        <f t="shared" si="1"/>
        <v>16637</v>
      </c>
      <c r="G10" s="14">
        <v>6514</v>
      </c>
      <c r="H10" s="15">
        <v>6</v>
      </c>
      <c r="I10" s="16">
        <f t="shared" si="2"/>
        <v>6520</v>
      </c>
      <c r="J10" s="15">
        <f t="shared" si="3"/>
        <v>23157</v>
      </c>
      <c r="K10" s="6">
        <v>0</v>
      </c>
      <c r="L10" s="6">
        <v>0</v>
      </c>
      <c r="M10" s="6">
        <f t="shared" si="4"/>
        <v>0</v>
      </c>
      <c r="N10" s="6">
        <v>0</v>
      </c>
      <c r="O10" s="6">
        <f t="shared" si="5"/>
        <v>0</v>
      </c>
      <c r="P10" s="6">
        <v>0</v>
      </c>
      <c r="Q10" s="19">
        <f t="shared" si="0"/>
        <v>23157</v>
      </c>
      <c r="R10" s="25"/>
    </row>
    <row r="11" spans="1:18" ht="15" customHeight="1" x14ac:dyDescent="0.2">
      <c r="A11" s="34" t="s">
        <v>46</v>
      </c>
      <c r="B11" s="14">
        <v>27827</v>
      </c>
      <c r="C11" s="16">
        <v>421</v>
      </c>
      <c r="D11" s="15">
        <v>2740</v>
      </c>
      <c r="E11" s="15">
        <v>3449</v>
      </c>
      <c r="F11" s="15">
        <f t="shared" si="1"/>
        <v>34437</v>
      </c>
      <c r="G11" s="14">
        <v>14164</v>
      </c>
      <c r="H11" s="15">
        <v>8</v>
      </c>
      <c r="I11" s="16">
        <f t="shared" si="2"/>
        <v>14172</v>
      </c>
      <c r="J11" s="15">
        <f t="shared" si="3"/>
        <v>48609</v>
      </c>
      <c r="K11" s="6">
        <v>0</v>
      </c>
      <c r="L11" s="6">
        <v>0</v>
      </c>
      <c r="M11" s="6">
        <f t="shared" si="4"/>
        <v>0</v>
      </c>
      <c r="N11" s="6">
        <v>0</v>
      </c>
      <c r="O11" s="6">
        <f t="shared" si="5"/>
        <v>0</v>
      </c>
      <c r="P11" s="6">
        <v>0</v>
      </c>
      <c r="Q11" s="19">
        <f t="shared" si="0"/>
        <v>48609</v>
      </c>
      <c r="R11" s="25"/>
    </row>
    <row r="12" spans="1:18" ht="15" customHeight="1" x14ac:dyDescent="0.2">
      <c r="A12" s="34" t="s">
        <v>47</v>
      </c>
      <c r="B12" s="14">
        <v>12068</v>
      </c>
      <c r="C12" s="16">
        <v>169</v>
      </c>
      <c r="D12" s="15">
        <v>938</v>
      </c>
      <c r="E12" s="15">
        <v>1203</v>
      </c>
      <c r="F12" s="15">
        <f t="shared" si="1"/>
        <v>14378</v>
      </c>
      <c r="G12" s="14">
        <v>5599</v>
      </c>
      <c r="H12" s="15">
        <v>4</v>
      </c>
      <c r="I12" s="16">
        <f t="shared" si="2"/>
        <v>5603</v>
      </c>
      <c r="J12" s="15">
        <f t="shared" si="3"/>
        <v>19981</v>
      </c>
      <c r="K12" s="6">
        <v>0</v>
      </c>
      <c r="L12" s="6">
        <v>0</v>
      </c>
      <c r="M12" s="6">
        <f t="shared" si="4"/>
        <v>0</v>
      </c>
      <c r="N12" s="6">
        <v>0</v>
      </c>
      <c r="O12" s="6">
        <f t="shared" si="5"/>
        <v>0</v>
      </c>
      <c r="P12" s="6">
        <v>0</v>
      </c>
      <c r="Q12" s="19">
        <f t="shared" si="0"/>
        <v>19981</v>
      </c>
      <c r="R12" s="25"/>
    </row>
    <row r="13" spans="1:18" ht="15" customHeight="1" x14ac:dyDescent="0.2">
      <c r="A13" s="34" t="s">
        <v>48</v>
      </c>
      <c r="B13" s="14">
        <v>28895</v>
      </c>
      <c r="C13" s="16">
        <v>534</v>
      </c>
      <c r="D13" s="15">
        <v>3126</v>
      </c>
      <c r="E13" s="15">
        <v>2345</v>
      </c>
      <c r="F13" s="15">
        <f t="shared" si="1"/>
        <v>34900</v>
      </c>
      <c r="G13" s="14">
        <v>13578</v>
      </c>
      <c r="H13" s="15">
        <v>16</v>
      </c>
      <c r="I13" s="16">
        <f t="shared" si="2"/>
        <v>13594</v>
      </c>
      <c r="J13" s="15">
        <f t="shared" si="3"/>
        <v>48494</v>
      </c>
      <c r="K13" s="6">
        <v>0</v>
      </c>
      <c r="L13" s="6">
        <v>0</v>
      </c>
      <c r="M13" s="6">
        <f t="shared" si="4"/>
        <v>0</v>
      </c>
      <c r="N13" s="6">
        <v>0</v>
      </c>
      <c r="O13" s="6">
        <f t="shared" si="5"/>
        <v>0</v>
      </c>
      <c r="P13" s="6">
        <v>0</v>
      </c>
      <c r="Q13" s="19">
        <f t="shared" si="0"/>
        <v>48494</v>
      </c>
      <c r="R13" s="25"/>
    </row>
    <row r="14" spans="1:18" ht="15" customHeight="1" x14ac:dyDescent="0.2">
      <c r="A14" s="34" t="s">
        <v>49</v>
      </c>
      <c r="B14" s="14">
        <v>24275</v>
      </c>
      <c r="C14" s="16">
        <v>465</v>
      </c>
      <c r="D14" s="15">
        <v>3137</v>
      </c>
      <c r="E14" s="15">
        <v>3356</v>
      </c>
      <c r="F14" s="15">
        <f t="shared" si="1"/>
        <v>31233</v>
      </c>
      <c r="G14" s="14">
        <v>12000</v>
      </c>
      <c r="H14" s="15">
        <v>14</v>
      </c>
      <c r="I14" s="16">
        <f t="shared" si="2"/>
        <v>12014</v>
      </c>
      <c r="J14" s="15">
        <f t="shared" si="3"/>
        <v>43247</v>
      </c>
      <c r="K14" s="6">
        <v>0</v>
      </c>
      <c r="L14" s="6">
        <v>0</v>
      </c>
      <c r="M14" s="6">
        <f t="shared" si="4"/>
        <v>0</v>
      </c>
      <c r="N14" s="6">
        <v>0</v>
      </c>
      <c r="O14" s="6">
        <f t="shared" si="5"/>
        <v>0</v>
      </c>
      <c r="P14" s="6">
        <v>0</v>
      </c>
      <c r="Q14" s="19">
        <f t="shared" si="0"/>
        <v>43247</v>
      </c>
      <c r="R14" s="25"/>
    </row>
    <row r="15" spans="1:18" ht="15" customHeight="1" x14ac:dyDescent="0.2">
      <c r="A15" s="34" t="s">
        <v>32</v>
      </c>
      <c r="B15" s="14">
        <v>11819</v>
      </c>
      <c r="C15" s="16">
        <v>232</v>
      </c>
      <c r="D15" s="15">
        <v>1238</v>
      </c>
      <c r="E15" s="15">
        <v>1634</v>
      </c>
      <c r="F15" s="15">
        <f t="shared" si="1"/>
        <v>14923</v>
      </c>
      <c r="G15" s="14">
        <v>6050</v>
      </c>
      <c r="H15" s="15">
        <v>7</v>
      </c>
      <c r="I15" s="16">
        <f t="shared" si="2"/>
        <v>6057</v>
      </c>
      <c r="J15" s="15">
        <f t="shared" si="3"/>
        <v>20980</v>
      </c>
      <c r="K15" s="6">
        <v>0</v>
      </c>
      <c r="L15" s="6">
        <v>0</v>
      </c>
      <c r="M15" s="6">
        <f t="shared" si="4"/>
        <v>0</v>
      </c>
      <c r="N15" s="6">
        <v>0</v>
      </c>
      <c r="O15" s="6">
        <f t="shared" si="5"/>
        <v>0</v>
      </c>
      <c r="P15" s="6">
        <v>0</v>
      </c>
      <c r="Q15" s="19">
        <f t="shared" si="0"/>
        <v>20980</v>
      </c>
      <c r="R15" s="25"/>
    </row>
    <row r="16" spans="1:18" ht="15" customHeight="1" x14ac:dyDescent="0.2">
      <c r="A16" s="34" t="s">
        <v>33</v>
      </c>
      <c r="B16" s="14">
        <v>12444</v>
      </c>
      <c r="C16" s="16">
        <v>158</v>
      </c>
      <c r="D16" s="15">
        <v>841</v>
      </c>
      <c r="E16" s="15">
        <v>1086</v>
      </c>
      <c r="F16" s="15">
        <f t="shared" si="1"/>
        <v>14529</v>
      </c>
      <c r="G16" s="14">
        <v>6135</v>
      </c>
      <c r="H16" s="15">
        <v>5</v>
      </c>
      <c r="I16" s="16">
        <f t="shared" si="2"/>
        <v>6140</v>
      </c>
      <c r="J16" s="15">
        <f t="shared" si="3"/>
        <v>20669</v>
      </c>
      <c r="K16" s="6">
        <v>0</v>
      </c>
      <c r="L16" s="6">
        <v>0</v>
      </c>
      <c r="M16" s="6">
        <f t="shared" si="4"/>
        <v>0</v>
      </c>
      <c r="N16" s="6">
        <v>0</v>
      </c>
      <c r="O16" s="6">
        <f t="shared" si="5"/>
        <v>0</v>
      </c>
      <c r="P16" s="6">
        <v>0</v>
      </c>
      <c r="Q16" s="19">
        <f t="shared" si="0"/>
        <v>20669</v>
      </c>
      <c r="R16" s="25"/>
    </row>
    <row r="17" spans="1:18" ht="15" customHeight="1" x14ac:dyDescent="0.2">
      <c r="A17" s="34" t="s">
        <v>34</v>
      </c>
      <c r="B17" s="14">
        <v>16620</v>
      </c>
      <c r="C17" s="16">
        <v>294</v>
      </c>
      <c r="D17" s="15">
        <v>1447</v>
      </c>
      <c r="E17" s="15">
        <v>1243</v>
      </c>
      <c r="F17" s="15">
        <f t="shared" si="1"/>
        <v>19604</v>
      </c>
      <c r="G17" s="14">
        <v>7206</v>
      </c>
      <c r="H17" s="15">
        <v>14</v>
      </c>
      <c r="I17" s="16">
        <f t="shared" si="2"/>
        <v>7220</v>
      </c>
      <c r="J17" s="15">
        <f t="shared" si="3"/>
        <v>26824</v>
      </c>
      <c r="K17" s="6">
        <v>0</v>
      </c>
      <c r="L17" s="6">
        <v>0</v>
      </c>
      <c r="M17" s="6">
        <f t="shared" si="4"/>
        <v>0</v>
      </c>
      <c r="N17" s="6">
        <v>0</v>
      </c>
      <c r="O17" s="6">
        <f t="shared" si="5"/>
        <v>0</v>
      </c>
      <c r="P17" s="6">
        <v>0</v>
      </c>
      <c r="Q17" s="19">
        <f t="shared" si="0"/>
        <v>26824</v>
      </c>
      <c r="R17" s="25"/>
    </row>
    <row r="18" spans="1:18" ht="15" customHeight="1" x14ac:dyDescent="0.2">
      <c r="A18" s="34" t="s">
        <v>35</v>
      </c>
      <c r="B18" s="14">
        <v>12984</v>
      </c>
      <c r="C18" s="16">
        <v>154</v>
      </c>
      <c r="D18" s="15">
        <v>836</v>
      </c>
      <c r="E18" s="15">
        <v>908</v>
      </c>
      <c r="F18" s="15">
        <f t="shared" si="1"/>
        <v>14882</v>
      </c>
      <c r="G18" s="14">
        <v>5750</v>
      </c>
      <c r="H18" s="15">
        <v>6</v>
      </c>
      <c r="I18" s="16">
        <f t="shared" si="2"/>
        <v>5756</v>
      </c>
      <c r="J18" s="15">
        <f t="shared" si="3"/>
        <v>20638</v>
      </c>
      <c r="K18" s="6">
        <v>0</v>
      </c>
      <c r="L18" s="6">
        <v>0</v>
      </c>
      <c r="M18" s="6">
        <f t="shared" si="4"/>
        <v>0</v>
      </c>
      <c r="N18" s="6">
        <v>0</v>
      </c>
      <c r="O18" s="6">
        <f t="shared" si="5"/>
        <v>0</v>
      </c>
      <c r="P18" s="6">
        <v>0</v>
      </c>
      <c r="Q18" s="19">
        <f t="shared" si="0"/>
        <v>20638</v>
      </c>
      <c r="R18" s="25"/>
    </row>
    <row r="19" spans="1:18" ht="15" customHeight="1" x14ac:dyDescent="0.2">
      <c r="A19" s="34" t="s">
        <v>36</v>
      </c>
      <c r="B19" s="14">
        <v>49879</v>
      </c>
      <c r="C19" s="16">
        <v>657</v>
      </c>
      <c r="D19" s="15">
        <v>3350</v>
      </c>
      <c r="E19" s="15">
        <v>3165</v>
      </c>
      <c r="F19" s="15">
        <f t="shared" si="1"/>
        <v>57051</v>
      </c>
      <c r="G19" s="14">
        <v>30957</v>
      </c>
      <c r="H19" s="15">
        <v>24</v>
      </c>
      <c r="I19" s="16">
        <f t="shared" si="2"/>
        <v>30981</v>
      </c>
      <c r="J19" s="15">
        <f t="shared" si="3"/>
        <v>88032</v>
      </c>
      <c r="K19" s="6">
        <v>0</v>
      </c>
      <c r="L19" s="6">
        <v>0</v>
      </c>
      <c r="M19" s="6">
        <f t="shared" si="4"/>
        <v>0</v>
      </c>
      <c r="N19" s="6">
        <v>0</v>
      </c>
      <c r="O19" s="6">
        <f t="shared" si="5"/>
        <v>0</v>
      </c>
      <c r="P19" s="6">
        <v>0</v>
      </c>
      <c r="Q19" s="19">
        <f t="shared" si="0"/>
        <v>88032</v>
      </c>
      <c r="R19" s="25"/>
    </row>
    <row r="20" spans="1:18" ht="15" customHeight="1" x14ac:dyDescent="0.2">
      <c r="A20" s="34" t="s">
        <v>37</v>
      </c>
      <c r="B20" s="14">
        <v>14876</v>
      </c>
      <c r="C20" s="16">
        <v>266</v>
      </c>
      <c r="D20" s="15">
        <v>1533</v>
      </c>
      <c r="E20" s="15">
        <v>1302</v>
      </c>
      <c r="F20" s="15">
        <f t="shared" si="1"/>
        <v>17977</v>
      </c>
      <c r="G20" s="14">
        <v>5909</v>
      </c>
      <c r="H20" s="15">
        <v>12</v>
      </c>
      <c r="I20" s="16">
        <f t="shared" si="2"/>
        <v>5921</v>
      </c>
      <c r="J20" s="15">
        <f t="shared" si="3"/>
        <v>23898</v>
      </c>
      <c r="K20" s="6">
        <v>0</v>
      </c>
      <c r="L20" s="6">
        <v>0</v>
      </c>
      <c r="M20" s="6">
        <f t="shared" si="4"/>
        <v>0</v>
      </c>
      <c r="N20" s="6">
        <v>0</v>
      </c>
      <c r="O20" s="6">
        <f t="shared" si="5"/>
        <v>0</v>
      </c>
      <c r="P20" s="6">
        <v>0</v>
      </c>
      <c r="Q20" s="19">
        <f t="shared" si="0"/>
        <v>23898</v>
      </c>
      <c r="R20" s="25"/>
    </row>
    <row r="21" spans="1:18" ht="15" customHeight="1" x14ac:dyDescent="0.2">
      <c r="A21" s="34" t="s">
        <v>38</v>
      </c>
      <c r="B21" s="14">
        <v>17137</v>
      </c>
      <c r="C21" s="16">
        <v>292</v>
      </c>
      <c r="D21" s="15">
        <v>1601</v>
      </c>
      <c r="E21" s="15">
        <v>1720</v>
      </c>
      <c r="F21" s="15">
        <f t="shared" si="1"/>
        <v>20750</v>
      </c>
      <c r="G21" s="14">
        <v>7711</v>
      </c>
      <c r="H21" s="15">
        <v>20</v>
      </c>
      <c r="I21" s="16">
        <f t="shared" si="2"/>
        <v>7731</v>
      </c>
      <c r="J21" s="15">
        <f t="shared" si="3"/>
        <v>28481</v>
      </c>
      <c r="K21" s="6">
        <v>0</v>
      </c>
      <c r="L21" s="6">
        <v>0</v>
      </c>
      <c r="M21" s="6">
        <f t="shared" si="4"/>
        <v>0</v>
      </c>
      <c r="N21" s="6">
        <v>0</v>
      </c>
      <c r="O21" s="6">
        <f t="shared" si="5"/>
        <v>0</v>
      </c>
      <c r="P21" s="6">
        <v>0</v>
      </c>
      <c r="Q21" s="19">
        <f t="shared" si="0"/>
        <v>28481</v>
      </c>
      <c r="R21" s="25"/>
    </row>
    <row r="22" spans="1:18" ht="15" customHeight="1" x14ac:dyDescent="0.2">
      <c r="A22" s="34" t="s">
        <v>39</v>
      </c>
      <c r="B22" s="14">
        <v>15706</v>
      </c>
      <c r="C22" s="16">
        <v>195</v>
      </c>
      <c r="D22" s="15">
        <v>1179</v>
      </c>
      <c r="E22" s="15">
        <v>1269</v>
      </c>
      <c r="F22" s="15">
        <f t="shared" si="1"/>
        <v>18349</v>
      </c>
      <c r="G22" s="14">
        <v>7527</v>
      </c>
      <c r="H22" s="15">
        <v>7</v>
      </c>
      <c r="I22" s="16">
        <f t="shared" si="2"/>
        <v>7534</v>
      </c>
      <c r="J22" s="15">
        <f t="shared" si="3"/>
        <v>25883</v>
      </c>
      <c r="K22" s="6">
        <v>0</v>
      </c>
      <c r="L22" s="6">
        <v>0</v>
      </c>
      <c r="M22" s="6">
        <f t="shared" si="4"/>
        <v>0</v>
      </c>
      <c r="N22" s="6">
        <v>0</v>
      </c>
      <c r="O22" s="6">
        <f t="shared" si="5"/>
        <v>0</v>
      </c>
      <c r="P22" s="6">
        <v>0</v>
      </c>
      <c r="Q22" s="19">
        <f t="shared" si="0"/>
        <v>25883</v>
      </c>
      <c r="R22" s="25"/>
    </row>
    <row r="23" spans="1:18" ht="15" customHeight="1" x14ac:dyDescent="0.2">
      <c r="A23" s="34" t="s">
        <v>40</v>
      </c>
      <c r="B23" s="14">
        <v>0</v>
      </c>
      <c r="C23" s="16">
        <v>0</v>
      </c>
      <c r="D23" s="15">
        <v>0</v>
      </c>
      <c r="E23" s="15">
        <v>0</v>
      </c>
      <c r="F23" s="15">
        <f t="shared" si="1"/>
        <v>0</v>
      </c>
      <c r="G23" s="14">
        <v>113</v>
      </c>
      <c r="H23" s="15">
        <v>0</v>
      </c>
      <c r="I23" s="16">
        <f t="shared" si="2"/>
        <v>113</v>
      </c>
      <c r="J23" s="15">
        <f t="shared" si="3"/>
        <v>113</v>
      </c>
      <c r="K23" s="6">
        <v>0</v>
      </c>
      <c r="L23" s="6">
        <v>0</v>
      </c>
      <c r="M23" s="6">
        <f t="shared" si="4"/>
        <v>0</v>
      </c>
      <c r="N23" s="6">
        <v>0</v>
      </c>
      <c r="O23" s="6">
        <f t="shared" si="5"/>
        <v>0</v>
      </c>
      <c r="P23" s="6">
        <v>0</v>
      </c>
      <c r="Q23" s="19">
        <f t="shared" si="0"/>
        <v>113</v>
      </c>
      <c r="R23" s="25"/>
    </row>
    <row r="24" spans="1:18" ht="15" customHeight="1" x14ac:dyDescent="0.2">
      <c r="A24" s="34" t="s">
        <v>41</v>
      </c>
      <c r="B24" s="16">
        <v>15706</v>
      </c>
      <c r="C24" s="16">
        <v>195</v>
      </c>
      <c r="D24" s="15">
        <v>1179</v>
      </c>
      <c r="E24" s="15">
        <v>1269</v>
      </c>
      <c r="F24" s="15">
        <f t="shared" si="1"/>
        <v>18349</v>
      </c>
      <c r="G24" s="16">
        <v>7640</v>
      </c>
      <c r="H24" s="15">
        <v>7</v>
      </c>
      <c r="I24" s="16">
        <f t="shared" si="2"/>
        <v>7647</v>
      </c>
      <c r="J24" s="15">
        <f t="shared" si="3"/>
        <v>25996</v>
      </c>
      <c r="K24" s="6">
        <v>0</v>
      </c>
      <c r="L24" s="6">
        <v>0</v>
      </c>
      <c r="M24" s="6">
        <f t="shared" si="4"/>
        <v>0</v>
      </c>
      <c r="N24" s="6">
        <v>0</v>
      </c>
      <c r="O24" s="6">
        <f t="shared" si="5"/>
        <v>0</v>
      </c>
      <c r="P24" s="6">
        <f>SUM(P22:P23)</f>
        <v>0</v>
      </c>
      <c r="Q24" s="19">
        <f t="shared" si="0"/>
        <v>25996</v>
      </c>
      <c r="R24" s="25"/>
    </row>
    <row r="25" spans="1:18" ht="15" customHeight="1" x14ac:dyDescent="0.2">
      <c r="A25" s="34" t="s">
        <v>42</v>
      </c>
      <c r="B25" s="16">
        <v>13181</v>
      </c>
      <c r="C25" s="16">
        <v>305</v>
      </c>
      <c r="D25" s="15">
        <v>1227</v>
      </c>
      <c r="E25" s="15">
        <v>1488</v>
      </c>
      <c r="F25" s="15">
        <f t="shared" si="1"/>
        <v>16201</v>
      </c>
      <c r="G25" s="16">
        <v>6816</v>
      </c>
      <c r="H25" s="15">
        <v>3</v>
      </c>
      <c r="I25" s="16">
        <f t="shared" si="2"/>
        <v>6819</v>
      </c>
      <c r="J25" s="17">
        <f t="shared" si="3"/>
        <v>23020</v>
      </c>
      <c r="K25" s="6">
        <v>0</v>
      </c>
      <c r="L25" s="6">
        <v>0</v>
      </c>
      <c r="M25" s="6">
        <f t="shared" si="4"/>
        <v>0</v>
      </c>
      <c r="N25" s="6">
        <v>0</v>
      </c>
      <c r="O25" s="6">
        <f t="shared" si="5"/>
        <v>0</v>
      </c>
      <c r="P25" s="6">
        <v>0</v>
      </c>
      <c r="Q25" s="6">
        <f t="shared" si="0"/>
        <v>23020</v>
      </c>
      <c r="R25" s="25"/>
    </row>
    <row r="26" spans="1:18" ht="15" customHeight="1" x14ac:dyDescent="0.2">
      <c r="A26" s="20" t="s">
        <v>23</v>
      </c>
      <c r="B26" s="30">
        <f>SUM(B8:B21)+B24+B25</f>
        <v>294339</v>
      </c>
      <c r="C26" s="30">
        <f>SUM(C8:C21)+C24+C25</f>
        <v>4911</v>
      </c>
      <c r="D26" s="21">
        <f>SUM(D8:D21)+D24+D25</f>
        <v>26184</v>
      </c>
      <c r="E26" s="21">
        <f>SUM(E8:E21)+E24+E25</f>
        <v>28300</v>
      </c>
      <c r="F26" s="21">
        <f t="shared" ref="F26:P26" si="6">SUM(F8:F21)+F24+F25</f>
        <v>353734</v>
      </c>
      <c r="G26" s="30">
        <f>SUM(G8:G21)+G24+G25</f>
        <v>146535</v>
      </c>
      <c r="H26" s="21">
        <f>SUM(H8:H21)+H24+H25</f>
        <v>158</v>
      </c>
      <c r="I26" s="21">
        <f>SUM(I8:I21)+I24+I25</f>
        <v>146693</v>
      </c>
      <c r="J26" s="21">
        <f>SUM(J8:J21)+J24+J25</f>
        <v>500427</v>
      </c>
      <c r="K26" s="21">
        <f t="shared" si="6"/>
        <v>0</v>
      </c>
      <c r="L26" s="21">
        <f t="shared" si="6"/>
        <v>0</v>
      </c>
      <c r="M26" s="21">
        <f t="shared" si="6"/>
        <v>0</v>
      </c>
      <c r="N26" s="21">
        <f t="shared" si="6"/>
        <v>0</v>
      </c>
      <c r="O26" s="21">
        <f t="shared" si="6"/>
        <v>0</v>
      </c>
      <c r="P26" s="21">
        <f t="shared" si="6"/>
        <v>0</v>
      </c>
      <c r="Q26" s="21">
        <f>SUM(Q8:Q21) +Q24+Q25</f>
        <v>500427</v>
      </c>
      <c r="R26" s="25"/>
    </row>
    <row r="27" spans="1:18" ht="15" customHeight="1" x14ac:dyDescent="0.2">
      <c r="A27" s="35" t="s">
        <v>20</v>
      </c>
      <c r="B27" s="14">
        <v>1593</v>
      </c>
      <c r="C27" s="16">
        <v>4</v>
      </c>
      <c r="D27" s="15">
        <v>77</v>
      </c>
      <c r="E27" s="15">
        <v>225</v>
      </c>
      <c r="F27" s="15">
        <f>SUM(B27:E27)</f>
        <v>1899</v>
      </c>
      <c r="G27" s="14">
        <v>315</v>
      </c>
      <c r="H27" s="15">
        <v>0</v>
      </c>
      <c r="I27" s="16">
        <f>SUM(G27:H27)</f>
        <v>315</v>
      </c>
      <c r="J27" s="15">
        <f>SUM(I27,F27)</f>
        <v>2214</v>
      </c>
      <c r="K27" s="9">
        <v>0</v>
      </c>
      <c r="L27" s="8">
        <v>0</v>
      </c>
      <c r="M27" s="6">
        <f t="shared" ref="M27:M30" si="7">K27+L27</f>
        <v>0</v>
      </c>
      <c r="N27" s="9">
        <v>0</v>
      </c>
      <c r="O27" s="6">
        <f t="shared" ref="O27:O30" si="8">M27+N27</f>
        <v>0</v>
      </c>
      <c r="P27" s="6">
        <v>0</v>
      </c>
      <c r="Q27" s="6">
        <f>J27+O27+P27</f>
        <v>2214</v>
      </c>
      <c r="R27" s="25"/>
    </row>
    <row r="28" spans="1:18" ht="15" customHeight="1" x14ac:dyDescent="0.2">
      <c r="A28" s="35" t="s">
        <v>21</v>
      </c>
      <c r="B28" s="14">
        <v>316</v>
      </c>
      <c r="C28" s="16">
        <v>0</v>
      </c>
      <c r="D28" s="15">
        <v>11</v>
      </c>
      <c r="E28" s="15">
        <v>49</v>
      </c>
      <c r="F28" s="15">
        <f>SUM(B28:E28)</f>
        <v>376</v>
      </c>
      <c r="G28" s="14">
        <v>51</v>
      </c>
      <c r="H28" s="15">
        <v>0</v>
      </c>
      <c r="I28" s="16">
        <f>SUM(G28:H28)</f>
        <v>51</v>
      </c>
      <c r="J28" s="15">
        <f>SUM(I28,F28)</f>
        <v>427</v>
      </c>
      <c r="K28" s="9">
        <v>0</v>
      </c>
      <c r="L28" s="8">
        <v>0</v>
      </c>
      <c r="M28" s="6">
        <f t="shared" si="7"/>
        <v>0</v>
      </c>
      <c r="N28" s="9">
        <v>0</v>
      </c>
      <c r="O28" s="6">
        <f t="shared" si="8"/>
        <v>0</v>
      </c>
      <c r="P28" s="6">
        <v>0</v>
      </c>
      <c r="Q28" s="19">
        <f>J28+O28+P28</f>
        <v>427</v>
      </c>
      <c r="R28" s="25"/>
    </row>
    <row r="29" spans="1:18" ht="15" customHeight="1" x14ac:dyDescent="0.2">
      <c r="A29" s="35" t="s">
        <v>22</v>
      </c>
      <c r="B29" s="14">
        <v>1610</v>
      </c>
      <c r="C29" s="16">
        <v>12</v>
      </c>
      <c r="D29" s="15">
        <v>73</v>
      </c>
      <c r="E29" s="15">
        <v>246</v>
      </c>
      <c r="F29" s="15">
        <f>SUM(B29:E29)</f>
        <v>1941</v>
      </c>
      <c r="G29" s="14">
        <v>442</v>
      </c>
      <c r="H29" s="15">
        <v>0</v>
      </c>
      <c r="I29" s="16">
        <f>SUM(G29:H29)</f>
        <v>442</v>
      </c>
      <c r="J29" s="15">
        <f>SUM(I29,F29)</f>
        <v>2383</v>
      </c>
      <c r="K29" s="9">
        <v>0</v>
      </c>
      <c r="L29" s="8">
        <v>0</v>
      </c>
      <c r="M29" s="6">
        <f t="shared" si="7"/>
        <v>0</v>
      </c>
      <c r="N29" s="9">
        <v>0</v>
      </c>
      <c r="O29" s="6">
        <f t="shared" si="8"/>
        <v>0</v>
      </c>
      <c r="P29" s="6">
        <f>SUM(P27:P28)</f>
        <v>0</v>
      </c>
      <c r="Q29" s="19">
        <f>J29+O29+P29</f>
        <v>2383</v>
      </c>
      <c r="R29" s="25"/>
    </row>
    <row r="30" spans="1:18" ht="15" customHeight="1" x14ac:dyDescent="0.2">
      <c r="A30" s="35" t="s">
        <v>27</v>
      </c>
      <c r="B30" s="14">
        <v>2727</v>
      </c>
      <c r="C30" s="16">
        <v>14</v>
      </c>
      <c r="D30" s="15">
        <v>94</v>
      </c>
      <c r="E30" s="15">
        <v>373</v>
      </c>
      <c r="F30" s="15">
        <f>SUM(B30:E30)</f>
        <v>3208</v>
      </c>
      <c r="G30" s="14">
        <v>984</v>
      </c>
      <c r="H30" s="15">
        <v>0</v>
      </c>
      <c r="I30" s="16">
        <f>SUM(G30:H30)</f>
        <v>984</v>
      </c>
      <c r="J30" s="17">
        <f>SUM(I30,F30)</f>
        <v>4192</v>
      </c>
      <c r="K30" s="9">
        <v>0</v>
      </c>
      <c r="L30" s="8">
        <v>0</v>
      </c>
      <c r="M30" s="10">
        <f t="shared" si="7"/>
        <v>0</v>
      </c>
      <c r="N30" s="9">
        <v>0</v>
      </c>
      <c r="O30" s="6">
        <f t="shared" si="8"/>
        <v>0</v>
      </c>
      <c r="P30" s="6">
        <v>0</v>
      </c>
      <c r="Q30" s="6">
        <f>J30+O30+P30</f>
        <v>4192</v>
      </c>
      <c r="R30" s="25"/>
    </row>
    <row r="31" spans="1:18" ht="15" customHeight="1" x14ac:dyDescent="0.2">
      <c r="A31" s="20" t="s">
        <v>30</v>
      </c>
      <c r="B31" s="30">
        <f>SUM(B27:B30)</f>
        <v>6246</v>
      </c>
      <c r="C31" s="30">
        <f t="shared" ref="C31:Q31" si="9">SUM(C27:C30)</f>
        <v>30</v>
      </c>
      <c r="D31" s="21">
        <f t="shared" si="9"/>
        <v>255</v>
      </c>
      <c r="E31" s="21">
        <f t="shared" si="9"/>
        <v>893</v>
      </c>
      <c r="F31" s="21">
        <f t="shared" si="9"/>
        <v>7424</v>
      </c>
      <c r="G31" s="30">
        <f t="shared" si="9"/>
        <v>1792</v>
      </c>
      <c r="H31" s="21">
        <f t="shared" si="9"/>
        <v>0</v>
      </c>
      <c r="I31" s="21">
        <f t="shared" si="9"/>
        <v>1792</v>
      </c>
      <c r="J31" s="21">
        <f t="shared" si="9"/>
        <v>9216</v>
      </c>
      <c r="K31" s="21">
        <f t="shared" si="9"/>
        <v>0</v>
      </c>
      <c r="L31" s="21">
        <f t="shared" si="9"/>
        <v>0</v>
      </c>
      <c r="M31" s="21">
        <f t="shared" si="9"/>
        <v>0</v>
      </c>
      <c r="N31" s="21">
        <f t="shared" si="9"/>
        <v>0</v>
      </c>
      <c r="O31" s="21">
        <f t="shared" si="9"/>
        <v>0</v>
      </c>
      <c r="P31" s="21">
        <f t="shared" si="9"/>
        <v>0</v>
      </c>
      <c r="Q31" s="21">
        <f t="shared" si="9"/>
        <v>9216</v>
      </c>
      <c r="R31" s="25"/>
    </row>
    <row r="32" spans="1:18" ht="15" customHeight="1" x14ac:dyDescent="0.2">
      <c r="A32" s="20" t="s">
        <v>24</v>
      </c>
      <c r="B32" s="30">
        <f>SUM(B26+B31)</f>
        <v>300585</v>
      </c>
      <c r="C32" s="30">
        <f t="shared" ref="C32:Q32" si="10">SUM(C26+C31)</f>
        <v>4941</v>
      </c>
      <c r="D32" s="21">
        <f t="shared" si="10"/>
        <v>26439</v>
      </c>
      <c r="E32" s="21">
        <f t="shared" si="10"/>
        <v>29193</v>
      </c>
      <c r="F32" s="21">
        <f t="shared" si="10"/>
        <v>361158</v>
      </c>
      <c r="G32" s="21">
        <f t="shared" si="10"/>
        <v>148327</v>
      </c>
      <c r="H32" s="21">
        <f t="shared" si="10"/>
        <v>158</v>
      </c>
      <c r="I32" s="21">
        <f t="shared" si="10"/>
        <v>148485</v>
      </c>
      <c r="J32" s="21">
        <f t="shared" si="10"/>
        <v>509643</v>
      </c>
      <c r="K32" s="21">
        <f t="shared" si="10"/>
        <v>0</v>
      </c>
      <c r="L32" s="21">
        <f t="shared" si="10"/>
        <v>0</v>
      </c>
      <c r="M32" s="21">
        <f t="shared" si="10"/>
        <v>0</v>
      </c>
      <c r="N32" s="21">
        <f t="shared" si="10"/>
        <v>0</v>
      </c>
      <c r="O32" s="21">
        <f t="shared" si="10"/>
        <v>0</v>
      </c>
      <c r="P32" s="21">
        <f t="shared" si="10"/>
        <v>0</v>
      </c>
      <c r="Q32" s="21">
        <f t="shared" si="10"/>
        <v>509643</v>
      </c>
      <c r="R32" s="25"/>
    </row>
    <row r="33" spans="1:18" ht="14.25" customHeight="1" x14ac:dyDescent="0.2">
      <c r="A33" s="32" t="s">
        <v>28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25"/>
    </row>
    <row r="34" spans="1:18" ht="18.75" customHeight="1" x14ac:dyDescent="0.2">
      <c r="A34" s="37" t="s">
        <v>26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</row>
    <row r="35" spans="1:18" ht="18.75" customHeight="1" x14ac:dyDescent="0.2"/>
    <row r="36" spans="1:18" ht="18.75" customHeight="1" x14ac:dyDescent="0.2"/>
    <row r="37" spans="1:18" s="11" customFormat="1" ht="18.75" customHeight="1" x14ac:dyDescent="0.2"/>
    <row r="38" spans="1:18" ht="18.75" customHeight="1" x14ac:dyDescent="0.2"/>
    <row r="39" spans="1:18" ht="21" customHeight="1" x14ac:dyDescent="0.2"/>
  </sheetData>
  <mergeCells count="15">
    <mergeCell ref="A34:Q34"/>
    <mergeCell ref="A1:Q1"/>
    <mergeCell ref="A2:Q2"/>
    <mergeCell ref="K5:M6"/>
    <mergeCell ref="N5:N6"/>
    <mergeCell ref="O5:O7"/>
    <mergeCell ref="A3:Q3"/>
    <mergeCell ref="A4:A7"/>
    <mergeCell ref="B4:J4"/>
    <mergeCell ref="K4:O4"/>
    <mergeCell ref="P4:P7"/>
    <mergeCell ref="Q4:Q7"/>
    <mergeCell ref="B5:F6"/>
    <mergeCell ref="G5:I6"/>
    <mergeCell ref="J5:J7"/>
  </mergeCells>
  <printOptions horizontalCentered="1" verticalCentered="1"/>
  <pageMargins left="0.59055118110236227" right="0" top="0.59055118110236227" bottom="0.59055118110236227" header="0.51181102362204722" footer="0.51181102362204722"/>
  <pageSetup paperSize="9" scale="96" orientation="landscape" r:id="rId1"/>
  <headerFooter alignWithMargins="0"/>
  <ignoredErrors>
    <ignoredError sqref="F26 I26:Q26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V44"/>
  <sheetViews>
    <sheetView tabSelected="1" zoomScaleNormal="100" workbookViewId="0">
      <selection sqref="A1:Q1"/>
    </sheetView>
  </sheetViews>
  <sheetFormatPr baseColWidth="10" defaultRowHeight="12.75" x14ac:dyDescent="0.2"/>
  <cols>
    <col min="1" max="1" width="24" style="2" customWidth="1"/>
    <col min="2" max="9" width="12.85546875" style="2" customWidth="1"/>
    <col min="10" max="10" width="12.85546875" style="2" hidden="1" customWidth="1"/>
    <col min="11" max="16" width="10.7109375" style="2" hidden="1" customWidth="1"/>
    <col min="17" max="17" width="13.7109375" style="2" customWidth="1"/>
    <col min="18" max="16384" width="11.42578125" style="2"/>
  </cols>
  <sheetData>
    <row r="1" spans="1:100" ht="25.5" customHeight="1" x14ac:dyDescent="0.2">
      <c r="A1" s="44" t="s">
        <v>29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56"/>
    </row>
    <row r="2" spans="1:100" ht="18" customHeight="1" x14ac:dyDescent="0.2">
      <c r="A2" s="45" t="s">
        <v>50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</row>
    <row r="3" spans="1:100" ht="18" customHeight="1" x14ac:dyDescent="0.2">
      <c r="A3" s="46" t="s">
        <v>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56"/>
    </row>
    <row r="4" spans="1:100" ht="15" customHeight="1" x14ac:dyDescent="0.2">
      <c r="A4" s="39" t="s">
        <v>31</v>
      </c>
      <c r="B4" s="47" t="s">
        <v>12</v>
      </c>
      <c r="C4" s="48"/>
      <c r="D4" s="48"/>
      <c r="E4" s="48"/>
      <c r="F4" s="48"/>
      <c r="G4" s="48"/>
      <c r="H4" s="48"/>
      <c r="I4" s="48"/>
      <c r="J4" s="49"/>
      <c r="K4" s="47" t="s">
        <v>13</v>
      </c>
      <c r="L4" s="48"/>
      <c r="M4" s="48"/>
      <c r="N4" s="48"/>
      <c r="O4" s="49"/>
      <c r="P4" s="39" t="s">
        <v>1</v>
      </c>
      <c r="Q4" s="39" t="s">
        <v>17</v>
      </c>
      <c r="R4" s="57" t="s">
        <v>25</v>
      </c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</row>
    <row r="5" spans="1:100" ht="11.25" customHeight="1" x14ac:dyDescent="0.2">
      <c r="A5" s="40"/>
      <c r="B5" s="50" t="s">
        <v>2</v>
      </c>
      <c r="C5" s="51"/>
      <c r="D5" s="51"/>
      <c r="E5" s="51"/>
      <c r="F5" s="52"/>
      <c r="G5" s="50" t="s">
        <v>3</v>
      </c>
      <c r="H5" s="51"/>
      <c r="I5" s="52"/>
      <c r="J5" s="39" t="s">
        <v>16</v>
      </c>
      <c r="K5" s="50" t="s">
        <v>2</v>
      </c>
      <c r="L5" s="51"/>
      <c r="M5" s="52"/>
      <c r="N5" s="39" t="s">
        <v>3</v>
      </c>
      <c r="O5" s="39" t="s">
        <v>16</v>
      </c>
      <c r="P5" s="40"/>
      <c r="Q5" s="42"/>
      <c r="R5" s="59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  <c r="CD5" s="58"/>
      <c r="CE5" s="58"/>
      <c r="CF5" s="58"/>
      <c r="CG5" s="58"/>
      <c r="CH5" s="58"/>
      <c r="CI5" s="58"/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</row>
    <row r="6" spans="1:100" ht="11.25" customHeight="1" x14ac:dyDescent="0.2">
      <c r="A6" s="40"/>
      <c r="B6" s="53"/>
      <c r="C6" s="54"/>
      <c r="D6" s="54"/>
      <c r="E6" s="54"/>
      <c r="F6" s="55"/>
      <c r="G6" s="53"/>
      <c r="H6" s="54"/>
      <c r="I6" s="55"/>
      <c r="J6" s="40"/>
      <c r="K6" s="53"/>
      <c r="L6" s="54"/>
      <c r="M6" s="55"/>
      <c r="N6" s="41"/>
      <c r="O6" s="40"/>
      <c r="P6" s="40"/>
      <c r="Q6" s="42"/>
      <c r="R6" s="59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N6" s="58"/>
      <c r="CO6" s="58"/>
      <c r="CP6" s="58"/>
      <c r="CQ6" s="58"/>
      <c r="CR6" s="58"/>
      <c r="CS6" s="58"/>
      <c r="CT6" s="58"/>
      <c r="CU6" s="58"/>
      <c r="CV6" s="58"/>
    </row>
    <row r="7" spans="1:100" ht="72" customHeight="1" x14ac:dyDescent="0.2">
      <c r="A7" s="41"/>
      <c r="B7" s="22" t="s">
        <v>4</v>
      </c>
      <c r="C7" s="22" t="s">
        <v>5</v>
      </c>
      <c r="D7" s="22" t="s">
        <v>6</v>
      </c>
      <c r="E7" s="22" t="s">
        <v>7</v>
      </c>
      <c r="F7" s="22" t="s">
        <v>15</v>
      </c>
      <c r="G7" s="22" t="s">
        <v>8</v>
      </c>
      <c r="H7" s="22" t="s">
        <v>9</v>
      </c>
      <c r="I7" s="22" t="s">
        <v>15</v>
      </c>
      <c r="J7" s="43"/>
      <c r="K7" s="23" t="s">
        <v>18</v>
      </c>
      <c r="L7" s="36" t="s">
        <v>19</v>
      </c>
      <c r="M7" s="22" t="s">
        <v>15</v>
      </c>
      <c r="N7" s="22" t="s">
        <v>14</v>
      </c>
      <c r="O7" s="43"/>
      <c r="P7" s="41"/>
      <c r="Q7" s="43"/>
      <c r="R7" s="59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  <c r="CD7" s="58"/>
      <c r="CE7" s="58"/>
      <c r="CF7" s="58"/>
      <c r="CG7" s="58"/>
      <c r="CH7" s="58"/>
      <c r="CI7" s="58"/>
      <c r="CJ7" s="58"/>
      <c r="CK7" s="58"/>
      <c r="CL7" s="58"/>
      <c r="CM7" s="58"/>
      <c r="CN7" s="58"/>
      <c r="CO7" s="58"/>
      <c r="CP7" s="58"/>
      <c r="CQ7" s="58"/>
      <c r="CR7" s="58"/>
      <c r="CS7" s="58"/>
      <c r="CT7" s="58"/>
      <c r="CU7" s="58"/>
      <c r="CV7" s="58"/>
    </row>
    <row r="8" spans="1:100" ht="15" customHeight="1" x14ac:dyDescent="0.2">
      <c r="A8" s="60" t="s">
        <v>43</v>
      </c>
      <c r="B8" s="13">
        <v>29187</v>
      </c>
      <c r="C8" s="13">
        <v>362</v>
      </c>
      <c r="D8" s="13">
        <v>2357</v>
      </c>
      <c r="E8" s="13">
        <v>2958</v>
      </c>
      <c r="F8" s="61">
        <v>34864</v>
      </c>
      <c r="G8" s="13">
        <v>8589</v>
      </c>
      <c r="H8" s="13">
        <v>3</v>
      </c>
      <c r="I8" s="61">
        <v>8592</v>
      </c>
      <c r="J8" s="61" t="e">
        <v>#REF!</v>
      </c>
      <c r="K8" s="61" t="e">
        <v>#REF!</v>
      </c>
      <c r="L8" s="61" t="e">
        <v>#REF!</v>
      </c>
      <c r="M8" s="61" t="e">
        <v>#REF!</v>
      </c>
      <c r="N8" s="61" t="e">
        <v>#REF!</v>
      </c>
      <c r="O8" s="61" t="e">
        <v>#REF!</v>
      </c>
      <c r="P8" s="61" t="e">
        <v>#REF!</v>
      </c>
      <c r="Q8" s="61">
        <v>43456</v>
      </c>
      <c r="R8" s="56"/>
    </row>
    <row r="9" spans="1:100" ht="15" customHeight="1" x14ac:dyDescent="0.2">
      <c r="A9" s="60" t="s">
        <v>44</v>
      </c>
      <c r="B9" s="15">
        <v>12449</v>
      </c>
      <c r="C9" s="15">
        <v>273</v>
      </c>
      <c r="D9" s="15">
        <v>1329</v>
      </c>
      <c r="E9" s="15">
        <v>1290</v>
      </c>
      <c r="F9" s="15">
        <v>15341</v>
      </c>
      <c r="G9" s="15">
        <v>3916</v>
      </c>
      <c r="H9" s="15">
        <v>11</v>
      </c>
      <c r="I9" s="15">
        <v>3927</v>
      </c>
      <c r="J9" s="15" t="e">
        <v>#REF!</v>
      </c>
      <c r="K9" s="15" t="e">
        <v>#REF!</v>
      </c>
      <c r="L9" s="15" t="e">
        <v>#REF!</v>
      </c>
      <c r="M9" s="15" t="e">
        <v>#REF!</v>
      </c>
      <c r="N9" s="15" t="e">
        <v>#REF!</v>
      </c>
      <c r="O9" s="15" t="e">
        <v>#REF!</v>
      </c>
      <c r="P9" s="15" t="e">
        <v>#REF!</v>
      </c>
      <c r="Q9" s="15">
        <v>19268</v>
      </c>
      <c r="R9" s="56"/>
    </row>
    <row r="10" spans="1:100" ht="15" customHeight="1" x14ac:dyDescent="0.2">
      <c r="A10" s="60" t="s">
        <v>45</v>
      </c>
      <c r="B10" s="15">
        <v>25774</v>
      </c>
      <c r="C10" s="15">
        <v>462</v>
      </c>
      <c r="D10" s="15">
        <v>1727</v>
      </c>
      <c r="E10" s="15">
        <v>2197</v>
      </c>
      <c r="F10" s="15">
        <v>30160</v>
      </c>
      <c r="G10" s="15">
        <v>7751</v>
      </c>
      <c r="H10" s="15">
        <v>7</v>
      </c>
      <c r="I10" s="15">
        <v>7758</v>
      </c>
      <c r="J10" s="15" t="e">
        <v>#REF!</v>
      </c>
      <c r="K10" s="15" t="e">
        <v>#REF!</v>
      </c>
      <c r="L10" s="15" t="e">
        <v>#REF!</v>
      </c>
      <c r="M10" s="15" t="e">
        <v>#REF!</v>
      </c>
      <c r="N10" s="15" t="e">
        <v>#REF!</v>
      </c>
      <c r="O10" s="15" t="e">
        <v>#REF!</v>
      </c>
      <c r="P10" s="15" t="e">
        <v>#REF!</v>
      </c>
      <c r="Q10" s="15">
        <v>37918</v>
      </c>
      <c r="R10" s="56"/>
    </row>
    <row r="11" spans="1:100" ht="15" customHeight="1" x14ac:dyDescent="0.2">
      <c r="A11" s="60" t="s">
        <v>46</v>
      </c>
      <c r="B11" s="15">
        <v>51949</v>
      </c>
      <c r="C11" s="15">
        <v>677</v>
      </c>
      <c r="D11" s="15">
        <v>5816</v>
      </c>
      <c r="E11" s="15">
        <v>5275</v>
      </c>
      <c r="F11" s="15">
        <v>63717</v>
      </c>
      <c r="G11" s="15">
        <v>16503</v>
      </c>
      <c r="H11" s="15">
        <v>10</v>
      </c>
      <c r="I11" s="15">
        <v>16513</v>
      </c>
      <c r="J11" s="15" t="e">
        <v>#REF!</v>
      </c>
      <c r="K11" s="15" t="e">
        <v>#REF!</v>
      </c>
      <c r="L11" s="15" t="e">
        <v>#REF!</v>
      </c>
      <c r="M11" s="15" t="e">
        <v>#REF!</v>
      </c>
      <c r="N11" s="15" t="e">
        <v>#REF!</v>
      </c>
      <c r="O11" s="15" t="e">
        <v>#REF!</v>
      </c>
      <c r="P11" s="15" t="e">
        <v>#REF!</v>
      </c>
      <c r="Q11" s="15">
        <v>80230</v>
      </c>
      <c r="R11" s="56"/>
    </row>
    <row r="12" spans="1:100" ht="15" customHeight="1" x14ac:dyDescent="0.2">
      <c r="A12" s="60" t="s">
        <v>47</v>
      </c>
      <c r="B12" s="15">
        <v>22408</v>
      </c>
      <c r="C12" s="15">
        <v>266</v>
      </c>
      <c r="D12" s="15">
        <v>1806</v>
      </c>
      <c r="E12" s="15">
        <v>1893</v>
      </c>
      <c r="F12" s="15">
        <v>26373</v>
      </c>
      <c r="G12" s="15">
        <v>6829</v>
      </c>
      <c r="H12" s="15">
        <v>4</v>
      </c>
      <c r="I12" s="15">
        <v>6833</v>
      </c>
      <c r="J12" s="15" t="e">
        <v>#REF!</v>
      </c>
      <c r="K12" s="15" t="e">
        <v>#REF!</v>
      </c>
      <c r="L12" s="15" t="e">
        <v>#REF!</v>
      </c>
      <c r="M12" s="15" t="e">
        <v>#REF!</v>
      </c>
      <c r="N12" s="15" t="e">
        <v>#REF!</v>
      </c>
      <c r="O12" s="15" t="e">
        <v>#REF!</v>
      </c>
      <c r="P12" s="15" t="e">
        <v>#REF!</v>
      </c>
      <c r="Q12" s="15">
        <v>33206</v>
      </c>
      <c r="R12" s="56"/>
    </row>
    <row r="13" spans="1:100" ht="15" customHeight="1" x14ac:dyDescent="0.2">
      <c r="A13" s="60" t="s">
        <v>48</v>
      </c>
      <c r="B13" s="15">
        <v>54640</v>
      </c>
      <c r="C13" s="15">
        <v>749</v>
      </c>
      <c r="D13" s="15">
        <v>5628</v>
      </c>
      <c r="E13" s="15">
        <v>3865</v>
      </c>
      <c r="F13" s="15">
        <v>64882</v>
      </c>
      <c r="G13" s="15">
        <v>15492</v>
      </c>
      <c r="H13" s="15">
        <v>18</v>
      </c>
      <c r="I13" s="15">
        <v>15510</v>
      </c>
      <c r="J13" s="15" t="e">
        <v>#REF!</v>
      </c>
      <c r="K13" s="15" t="e">
        <v>#REF!</v>
      </c>
      <c r="L13" s="15" t="e">
        <v>#REF!</v>
      </c>
      <c r="M13" s="15" t="e">
        <v>#REF!</v>
      </c>
      <c r="N13" s="15" t="e">
        <v>#REF!</v>
      </c>
      <c r="O13" s="15" t="e">
        <v>#REF!</v>
      </c>
      <c r="P13" s="15" t="e">
        <v>#REF!</v>
      </c>
      <c r="Q13" s="15">
        <v>80392</v>
      </c>
      <c r="R13" s="56"/>
    </row>
    <row r="14" spans="1:100" ht="15" customHeight="1" x14ac:dyDescent="0.2">
      <c r="A14" s="60" t="s">
        <v>49</v>
      </c>
      <c r="B14" s="15">
        <v>45113</v>
      </c>
      <c r="C14" s="15">
        <v>679</v>
      </c>
      <c r="D14" s="15">
        <v>5712</v>
      </c>
      <c r="E14" s="15">
        <v>5751</v>
      </c>
      <c r="F14" s="15">
        <v>57255</v>
      </c>
      <c r="G14" s="15">
        <v>13534</v>
      </c>
      <c r="H14" s="15">
        <v>14</v>
      </c>
      <c r="I14" s="15">
        <v>13548</v>
      </c>
      <c r="J14" s="15" t="e">
        <v>#REF!</v>
      </c>
      <c r="K14" s="15" t="e">
        <v>#REF!</v>
      </c>
      <c r="L14" s="15" t="e">
        <v>#REF!</v>
      </c>
      <c r="M14" s="15" t="e">
        <v>#REF!</v>
      </c>
      <c r="N14" s="15" t="e">
        <v>#REF!</v>
      </c>
      <c r="O14" s="15" t="e">
        <v>#REF!</v>
      </c>
      <c r="P14" s="15" t="e">
        <v>#REF!</v>
      </c>
      <c r="Q14" s="15">
        <v>70803</v>
      </c>
      <c r="R14" s="56"/>
    </row>
    <row r="15" spans="1:100" ht="15" customHeight="1" x14ac:dyDescent="0.2">
      <c r="A15" s="60" t="s">
        <v>32</v>
      </c>
      <c r="B15" s="15">
        <v>21426</v>
      </c>
      <c r="C15" s="15">
        <v>356</v>
      </c>
      <c r="D15" s="15">
        <v>2387</v>
      </c>
      <c r="E15" s="15">
        <v>2716</v>
      </c>
      <c r="F15" s="15">
        <v>26885</v>
      </c>
      <c r="G15" s="15">
        <v>7073</v>
      </c>
      <c r="H15" s="15">
        <v>8</v>
      </c>
      <c r="I15" s="15">
        <v>7081</v>
      </c>
      <c r="J15" s="15" t="e">
        <v>#REF!</v>
      </c>
      <c r="K15" s="15" t="e">
        <v>#REF!</v>
      </c>
      <c r="L15" s="15" t="e">
        <v>#REF!</v>
      </c>
      <c r="M15" s="15" t="e">
        <v>#REF!</v>
      </c>
      <c r="N15" s="15" t="e">
        <v>#REF!</v>
      </c>
      <c r="O15" s="15" t="e">
        <v>#REF!</v>
      </c>
      <c r="P15" s="15" t="e">
        <v>#REF!</v>
      </c>
      <c r="Q15" s="15">
        <v>33966</v>
      </c>
      <c r="R15" s="56"/>
    </row>
    <row r="16" spans="1:100" ht="15" customHeight="1" x14ac:dyDescent="0.2">
      <c r="A16" s="60" t="s">
        <v>33</v>
      </c>
      <c r="B16" s="15">
        <v>23026</v>
      </c>
      <c r="C16" s="15">
        <v>226</v>
      </c>
      <c r="D16" s="15">
        <v>1678</v>
      </c>
      <c r="E16" s="15">
        <v>1742</v>
      </c>
      <c r="F16" s="15">
        <v>26672</v>
      </c>
      <c r="G16" s="15">
        <v>7195</v>
      </c>
      <c r="H16" s="15">
        <v>5</v>
      </c>
      <c r="I16" s="15">
        <v>7200</v>
      </c>
      <c r="J16" s="15" t="e">
        <v>#REF!</v>
      </c>
      <c r="K16" s="15" t="e">
        <v>#REF!</v>
      </c>
      <c r="L16" s="15" t="e">
        <v>#REF!</v>
      </c>
      <c r="M16" s="15" t="e">
        <v>#REF!</v>
      </c>
      <c r="N16" s="15" t="e">
        <v>#REF!</v>
      </c>
      <c r="O16" s="15" t="e">
        <v>#REF!</v>
      </c>
      <c r="P16" s="15" t="e">
        <v>#REF!</v>
      </c>
      <c r="Q16" s="15">
        <v>33872</v>
      </c>
      <c r="R16" s="56"/>
    </row>
    <row r="17" spans="1:18" ht="15" customHeight="1" x14ac:dyDescent="0.2">
      <c r="A17" s="60" t="s">
        <v>34</v>
      </c>
      <c r="B17" s="15">
        <v>30801</v>
      </c>
      <c r="C17" s="15">
        <v>405</v>
      </c>
      <c r="D17" s="15">
        <v>2588</v>
      </c>
      <c r="E17" s="15">
        <v>2048</v>
      </c>
      <c r="F17" s="15">
        <v>35842</v>
      </c>
      <c r="G17" s="15">
        <v>8800</v>
      </c>
      <c r="H17" s="15">
        <v>14</v>
      </c>
      <c r="I17" s="15">
        <v>8814</v>
      </c>
      <c r="J17" s="15" t="e">
        <v>#REF!</v>
      </c>
      <c r="K17" s="15" t="e">
        <v>#REF!</v>
      </c>
      <c r="L17" s="15" t="e">
        <v>#REF!</v>
      </c>
      <c r="M17" s="15" t="e">
        <v>#REF!</v>
      </c>
      <c r="N17" s="15" t="e">
        <v>#REF!</v>
      </c>
      <c r="O17" s="15" t="e">
        <v>#REF!</v>
      </c>
      <c r="P17" s="15" t="e">
        <v>#REF!</v>
      </c>
      <c r="Q17" s="15">
        <v>44656</v>
      </c>
      <c r="R17" s="56"/>
    </row>
    <row r="18" spans="1:18" ht="15" customHeight="1" x14ac:dyDescent="0.2">
      <c r="A18" s="60" t="s">
        <v>35</v>
      </c>
      <c r="B18" s="15">
        <v>24125</v>
      </c>
      <c r="C18" s="15">
        <v>224</v>
      </c>
      <c r="D18" s="15">
        <v>1561</v>
      </c>
      <c r="E18" s="15">
        <v>1557</v>
      </c>
      <c r="F18" s="15">
        <v>27467</v>
      </c>
      <c r="G18" s="15">
        <v>6817</v>
      </c>
      <c r="H18" s="15">
        <v>6</v>
      </c>
      <c r="I18" s="15">
        <v>6823</v>
      </c>
      <c r="J18" s="15" t="e">
        <v>#REF!</v>
      </c>
      <c r="K18" s="15" t="e">
        <v>#REF!</v>
      </c>
      <c r="L18" s="15" t="e">
        <v>#REF!</v>
      </c>
      <c r="M18" s="15" t="e">
        <v>#REF!</v>
      </c>
      <c r="N18" s="15" t="e">
        <v>#REF!</v>
      </c>
      <c r="O18" s="15" t="e">
        <v>#REF!</v>
      </c>
      <c r="P18" s="15" t="e">
        <v>#REF!</v>
      </c>
      <c r="Q18" s="15">
        <v>34290</v>
      </c>
      <c r="R18" s="56"/>
    </row>
    <row r="19" spans="1:18" ht="15" customHeight="1" x14ac:dyDescent="0.2">
      <c r="A19" s="60" t="s">
        <v>36</v>
      </c>
      <c r="B19" s="15">
        <v>95062</v>
      </c>
      <c r="C19" s="15">
        <v>966</v>
      </c>
      <c r="D19" s="15">
        <v>5781</v>
      </c>
      <c r="E19" s="15">
        <v>5903</v>
      </c>
      <c r="F19" s="15">
        <v>107712</v>
      </c>
      <c r="G19" s="15">
        <v>33207</v>
      </c>
      <c r="H19" s="15">
        <v>24</v>
      </c>
      <c r="I19" s="15">
        <v>33231</v>
      </c>
      <c r="J19" s="15" t="e">
        <v>#REF!</v>
      </c>
      <c r="K19" s="15" t="e">
        <v>#REF!</v>
      </c>
      <c r="L19" s="15" t="e">
        <v>#REF!</v>
      </c>
      <c r="M19" s="15" t="e">
        <v>#REF!</v>
      </c>
      <c r="N19" s="15" t="e">
        <v>#REF!</v>
      </c>
      <c r="O19" s="15" t="e">
        <v>#REF!</v>
      </c>
      <c r="P19" s="15" t="e">
        <v>#REF!</v>
      </c>
      <c r="Q19" s="15">
        <v>140943</v>
      </c>
      <c r="R19" s="56"/>
    </row>
    <row r="20" spans="1:18" ht="15" customHeight="1" x14ac:dyDescent="0.2">
      <c r="A20" s="60" t="s">
        <v>37</v>
      </c>
      <c r="B20" s="15">
        <v>27186</v>
      </c>
      <c r="C20" s="15">
        <v>391</v>
      </c>
      <c r="D20" s="15">
        <v>2723</v>
      </c>
      <c r="E20" s="15">
        <v>2156</v>
      </c>
      <c r="F20" s="15">
        <v>32456</v>
      </c>
      <c r="G20" s="15">
        <v>7110</v>
      </c>
      <c r="H20" s="15">
        <v>14</v>
      </c>
      <c r="I20" s="15">
        <v>7124</v>
      </c>
      <c r="J20" s="15" t="e">
        <v>#REF!</v>
      </c>
      <c r="K20" s="15" t="e">
        <v>#REF!</v>
      </c>
      <c r="L20" s="15" t="e">
        <v>#REF!</v>
      </c>
      <c r="M20" s="15" t="e">
        <v>#REF!</v>
      </c>
      <c r="N20" s="15" t="e">
        <v>#REF!</v>
      </c>
      <c r="O20" s="15" t="e">
        <v>#REF!</v>
      </c>
      <c r="P20" s="15" t="e">
        <v>#REF!</v>
      </c>
      <c r="Q20" s="15">
        <v>39580</v>
      </c>
      <c r="R20" s="56"/>
    </row>
    <row r="21" spans="1:18" ht="15" customHeight="1" x14ac:dyDescent="0.2">
      <c r="A21" s="60" t="s">
        <v>38</v>
      </c>
      <c r="B21" s="15">
        <v>32352</v>
      </c>
      <c r="C21" s="15">
        <v>406</v>
      </c>
      <c r="D21" s="15">
        <v>3017</v>
      </c>
      <c r="E21" s="15">
        <v>2741</v>
      </c>
      <c r="F21" s="15">
        <v>38516</v>
      </c>
      <c r="G21" s="15">
        <v>9080</v>
      </c>
      <c r="H21" s="15">
        <v>20</v>
      </c>
      <c r="I21" s="15">
        <v>9100</v>
      </c>
      <c r="J21" s="15" t="e">
        <v>#REF!</v>
      </c>
      <c r="K21" s="15" t="e">
        <v>#REF!</v>
      </c>
      <c r="L21" s="15" t="e">
        <v>#REF!</v>
      </c>
      <c r="M21" s="15" t="e">
        <v>#REF!</v>
      </c>
      <c r="N21" s="15" t="e">
        <v>#REF!</v>
      </c>
      <c r="O21" s="15" t="e">
        <v>#REF!</v>
      </c>
      <c r="P21" s="15" t="e">
        <v>#REF!</v>
      </c>
      <c r="Q21" s="15">
        <v>47616</v>
      </c>
      <c r="R21" s="56"/>
    </row>
    <row r="22" spans="1:18" ht="15" customHeight="1" x14ac:dyDescent="0.2">
      <c r="A22" s="60" t="s">
        <v>39</v>
      </c>
      <c r="B22" s="15">
        <v>29303</v>
      </c>
      <c r="C22" s="15">
        <v>294</v>
      </c>
      <c r="D22" s="15">
        <v>2367</v>
      </c>
      <c r="E22" s="15">
        <v>2095</v>
      </c>
      <c r="F22" s="15">
        <v>34059</v>
      </c>
      <c r="G22" s="15">
        <v>8423</v>
      </c>
      <c r="H22" s="15">
        <v>7</v>
      </c>
      <c r="I22" s="15">
        <v>8430</v>
      </c>
      <c r="J22" s="15" t="e">
        <v>#REF!</v>
      </c>
      <c r="K22" s="15" t="e">
        <v>#REF!</v>
      </c>
      <c r="L22" s="15" t="e">
        <v>#REF!</v>
      </c>
      <c r="M22" s="15" t="e">
        <v>#REF!</v>
      </c>
      <c r="N22" s="15" t="e">
        <v>#REF!</v>
      </c>
      <c r="O22" s="15" t="e">
        <v>#REF!</v>
      </c>
      <c r="P22" s="15" t="e">
        <v>#REF!</v>
      </c>
      <c r="Q22" s="15">
        <v>42489</v>
      </c>
      <c r="R22" s="56"/>
    </row>
    <row r="23" spans="1:18" ht="15" customHeight="1" x14ac:dyDescent="0.2">
      <c r="A23" s="60" t="s">
        <v>40</v>
      </c>
      <c r="B23" s="15">
        <v>0</v>
      </c>
      <c r="C23" s="15">
        <v>0</v>
      </c>
      <c r="D23" s="15">
        <v>0</v>
      </c>
      <c r="E23" s="15">
        <v>0</v>
      </c>
      <c r="F23" s="15">
        <v>0</v>
      </c>
      <c r="G23" s="15">
        <v>137</v>
      </c>
      <c r="H23" s="15">
        <v>0</v>
      </c>
      <c r="I23" s="15">
        <v>137</v>
      </c>
      <c r="J23" s="15" t="e">
        <v>#REF!</v>
      </c>
      <c r="K23" s="15" t="e">
        <v>#REF!</v>
      </c>
      <c r="L23" s="15" t="e">
        <v>#REF!</v>
      </c>
      <c r="M23" s="15" t="e">
        <v>#REF!</v>
      </c>
      <c r="N23" s="15" t="e">
        <v>#REF!</v>
      </c>
      <c r="O23" s="15" t="e">
        <v>#REF!</v>
      </c>
      <c r="P23" s="15" t="e">
        <v>#REF!</v>
      </c>
      <c r="Q23" s="15">
        <v>137</v>
      </c>
      <c r="R23" s="56"/>
    </row>
    <row r="24" spans="1:18" ht="15" customHeight="1" x14ac:dyDescent="0.2">
      <c r="A24" s="60" t="s">
        <v>41</v>
      </c>
      <c r="B24" s="15">
        <v>29303</v>
      </c>
      <c r="C24" s="15">
        <v>294</v>
      </c>
      <c r="D24" s="15">
        <v>2367</v>
      </c>
      <c r="E24" s="15">
        <v>2095</v>
      </c>
      <c r="F24" s="15">
        <v>34059</v>
      </c>
      <c r="G24" s="15">
        <v>8560</v>
      </c>
      <c r="H24" s="15">
        <v>7</v>
      </c>
      <c r="I24" s="15">
        <v>8567</v>
      </c>
      <c r="J24" s="15" t="e">
        <v>#REF!</v>
      </c>
      <c r="K24" s="15" t="e">
        <v>#REF!</v>
      </c>
      <c r="L24" s="15" t="e">
        <v>#REF!</v>
      </c>
      <c r="M24" s="15" t="e">
        <v>#REF!</v>
      </c>
      <c r="N24" s="15" t="e">
        <v>#REF!</v>
      </c>
      <c r="O24" s="15" t="e">
        <v>#REF!</v>
      </c>
      <c r="P24" s="15" t="e">
        <v>#REF!</v>
      </c>
      <c r="Q24" s="15">
        <v>42626</v>
      </c>
      <c r="R24" s="56"/>
    </row>
    <row r="25" spans="1:18" ht="15" customHeight="1" x14ac:dyDescent="0.2">
      <c r="A25" s="60" t="s">
        <v>42</v>
      </c>
      <c r="B25" s="15">
        <v>24713</v>
      </c>
      <c r="C25" s="15">
        <v>482</v>
      </c>
      <c r="D25" s="15">
        <v>2252</v>
      </c>
      <c r="E25" s="15">
        <v>2470</v>
      </c>
      <c r="F25" s="62">
        <v>29917</v>
      </c>
      <c r="G25" s="15">
        <v>7943</v>
      </c>
      <c r="H25" s="15">
        <v>3</v>
      </c>
      <c r="I25" s="62">
        <v>7946</v>
      </c>
      <c r="J25" s="62" t="e">
        <v>#REF!</v>
      </c>
      <c r="K25" s="62" t="e">
        <v>#REF!</v>
      </c>
      <c r="L25" s="62" t="e">
        <v>#REF!</v>
      </c>
      <c r="M25" s="62" t="e">
        <v>#REF!</v>
      </c>
      <c r="N25" s="62" t="e">
        <v>#REF!</v>
      </c>
      <c r="O25" s="62" t="e">
        <v>#REF!</v>
      </c>
      <c r="P25" s="62" t="e">
        <v>#REF!</v>
      </c>
      <c r="Q25" s="62">
        <v>37863</v>
      </c>
      <c r="R25" s="56"/>
    </row>
    <row r="26" spans="1:18" ht="15" customHeight="1" x14ac:dyDescent="0.2">
      <c r="A26" s="63" t="s">
        <v>23</v>
      </c>
      <c r="B26" s="64">
        <v>549514</v>
      </c>
      <c r="C26" s="64">
        <v>7218</v>
      </c>
      <c r="D26" s="64">
        <v>48729</v>
      </c>
      <c r="E26" s="64">
        <v>46657</v>
      </c>
      <c r="F26" s="64">
        <v>652118</v>
      </c>
      <c r="G26" s="64">
        <v>168399</v>
      </c>
      <c r="H26" s="64">
        <v>168</v>
      </c>
      <c r="I26" s="64">
        <v>168567</v>
      </c>
      <c r="J26" s="64" t="e">
        <v>#REF!</v>
      </c>
      <c r="K26" s="64" t="e">
        <v>#REF!</v>
      </c>
      <c r="L26" s="64" t="e">
        <v>#REF!</v>
      </c>
      <c r="M26" s="64" t="e">
        <v>#REF!</v>
      </c>
      <c r="N26" s="64" t="e">
        <v>#REF!</v>
      </c>
      <c r="O26" s="64" t="e">
        <v>#REF!</v>
      </c>
      <c r="P26" s="64" t="e">
        <v>#REF!</v>
      </c>
      <c r="Q26" s="64">
        <v>820685</v>
      </c>
      <c r="R26" s="56"/>
    </row>
    <row r="27" spans="1:18" ht="15" customHeight="1" x14ac:dyDescent="0.2">
      <c r="A27" s="35" t="s">
        <v>20</v>
      </c>
      <c r="B27" s="13">
        <v>2850</v>
      </c>
      <c r="C27" s="13">
        <v>8</v>
      </c>
      <c r="D27" s="13">
        <v>118</v>
      </c>
      <c r="E27" s="13">
        <v>462</v>
      </c>
      <c r="F27" s="62">
        <v>3438</v>
      </c>
      <c r="G27" s="13">
        <v>379</v>
      </c>
      <c r="H27" s="13">
        <v>0</v>
      </c>
      <c r="I27" s="62">
        <v>379</v>
      </c>
      <c r="J27" s="62" t="e">
        <v>#REF!</v>
      </c>
      <c r="K27" s="62" t="e">
        <v>#REF!</v>
      </c>
      <c r="L27" s="62" t="e">
        <v>#REF!</v>
      </c>
      <c r="M27" s="62" t="e">
        <v>#REF!</v>
      </c>
      <c r="N27" s="62" t="e">
        <v>#REF!</v>
      </c>
      <c r="O27" s="62" t="e">
        <v>#REF!</v>
      </c>
      <c r="P27" s="62" t="e">
        <v>#REF!</v>
      </c>
      <c r="Q27" s="62">
        <v>3817</v>
      </c>
      <c r="R27" s="56"/>
    </row>
    <row r="28" spans="1:18" ht="15" customHeight="1" x14ac:dyDescent="0.2">
      <c r="A28" s="35" t="s">
        <v>21</v>
      </c>
      <c r="B28" s="15">
        <v>707</v>
      </c>
      <c r="C28" s="15">
        <v>1</v>
      </c>
      <c r="D28" s="15">
        <v>20</v>
      </c>
      <c r="E28" s="15">
        <v>121</v>
      </c>
      <c r="F28" s="15">
        <v>849</v>
      </c>
      <c r="G28" s="15">
        <v>57</v>
      </c>
      <c r="H28" s="15">
        <v>0</v>
      </c>
      <c r="I28" s="16">
        <v>57</v>
      </c>
      <c r="J28" s="15" t="e">
        <v>#REF!</v>
      </c>
      <c r="K28" s="65" t="e">
        <v>#REF!</v>
      </c>
      <c r="L28" s="66" t="e">
        <v>#REF!</v>
      </c>
      <c r="M28" s="62" t="e">
        <v>#REF!</v>
      </c>
      <c r="N28" s="65" t="e">
        <v>#REF!</v>
      </c>
      <c r="O28" s="62" t="e">
        <v>#REF!</v>
      </c>
      <c r="P28" s="62" t="e">
        <v>#REF!</v>
      </c>
      <c r="Q28" s="15">
        <v>906</v>
      </c>
      <c r="R28" s="56"/>
    </row>
    <row r="29" spans="1:18" ht="15" customHeight="1" x14ac:dyDescent="0.2">
      <c r="A29" s="35" t="s">
        <v>22</v>
      </c>
      <c r="B29" s="15">
        <v>2912</v>
      </c>
      <c r="C29" s="15">
        <v>13</v>
      </c>
      <c r="D29" s="15">
        <v>127</v>
      </c>
      <c r="E29" s="15">
        <v>460</v>
      </c>
      <c r="F29" s="15">
        <v>3512</v>
      </c>
      <c r="G29" s="15">
        <v>544</v>
      </c>
      <c r="H29" s="15">
        <v>0</v>
      </c>
      <c r="I29" s="16">
        <v>544</v>
      </c>
      <c r="J29" s="15" t="e">
        <v>#REF!</v>
      </c>
      <c r="K29" s="65" t="e">
        <v>#REF!</v>
      </c>
      <c r="L29" s="66" t="e">
        <v>#REF!</v>
      </c>
      <c r="M29" s="62" t="e">
        <v>#REF!</v>
      </c>
      <c r="N29" s="65" t="e">
        <v>#REF!</v>
      </c>
      <c r="O29" s="62" t="e">
        <v>#REF!</v>
      </c>
      <c r="P29" s="62" t="e">
        <v>#REF!</v>
      </c>
      <c r="Q29" s="15">
        <v>4056</v>
      </c>
      <c r="R29" s="56"/>
    </row>
    <row r="30" spans="1:18" ht="15" customHeight="1" x14ac:dyDescent="0.2">
      <c r="A30" s="35" t="s">
        <v>27</v>
      </c>
      <c r="B30" s="62">
        <v>5389</v>
      </c>
      <c r="C30" s="62">
        <v>34</v>
      </c>
      <c r="D30" s="62">
        <v>236</v>
      </c>
      <c r="E30" s="62">
        <v>847</v>
      </c>
      <c r="F30" s="15">
        <v>6506</v>
      </c>
      <c r="G30" s="15">
        <v>1113</v>
      </c>
      <c r="H30" s="15">
        <v>0</v>
      </c>
      <c r="I30" s="16">
        <v>1113</v>
      </c>
      <c r="J30" s="17" t="e">
        <v>#REF!</v>
      </c>
      <c r="K30" s="65" t="e">
        <v>#REF!</v>
      </c>
      <c r="L30" s="66" t="e">
        <v>#REF!</v>
      </c>
      <c r="M30" s="67" t="e">
        <v>#REF!</v>
      </c>
      <c r="N30" s="65" t="e">
        <v>#REF!</v>
      </c>
      <c r="O30" s="62" t="e">
        <v>#REF!</v>
      </c>
      <c r="P30" s="62" t="e">
        <v>#REF!</v>
      </c>
      <c r="Q30" s="62">
        <v>7619</v>
      </c>
      <c r="R30" s="56"/>
    </row>
    <row r="31" spans="1:18" ht="15" customHeight="1" x14ac:dyDescent="0.2">
      <c r="A31" s="63" t="s">
        <v>30</v>
      </c>
      <c r="B31" s="64">
        <v>11858</v>
      </c>
      <c r="C31" s="64">
        <v>56</v>
      </c>
      <c r="D31" s="64">
        <v>501</v>
      </c>
      <c r="E31" s="64">
        <v>1890</v>
      </c>
      <c r="F31" s="64">
        <v>14305</v>
      </c>
      <c r="G31" s="64">
        <v>2093</v>
      </c>
      <c r="H31" s="64">
        <v>0</v>
      </c>
      <c r="I31" s="64">
        <v>2093</v>
      </c>
      <c r="J31" s="64" t="e">
        <v>#REF!</v>
      </c>
      <c r="K31" s="64" t="e">
        <v>#REF!</v>
      </c>
      <c r="L31" s="64" t="e">
        <v>#REF!</v>
      </c>
      <c r="M31" s="64" t="e">
        <v>#REF!</v>
      </c>
      <c r="N31" s="64" t="e">
        <v>#REF!</v>
      </c>
      <c r="O31" s="64" t="e">
        <v>#REF!</v>
      </c>
      <c r="P31" s="64" t="e">
        <v>#REF!</v>
      </c>
      <c r="Q31" s="64">
        <v>16398</v>
      </c>
      <c r="R31" s="56"/>
    </row>
    <row r="32" spans="1:18" ht="15" customHeight="1" x14ac:dyDescent="0.2">
      <c r="A32" s="63" t="s">
        <v>24</v>
      </c>
      <c r="B32" s="64">
        <v>561372</v>
      </c>
      <c r="C32" s="64">
        <v>7274</v>
      </c>
      <c r="D32" s="64">
        <v>49230</v>
      </c>
      <c r="E32" s="64">
        <v>48547</v>
      </c>
      <c r="F32" s="64">
        <v>666423</v>
      </c>
      <c r="G32" s="64">
        <v>170492</v>
      </c>
      <c r="H32" s="64">
        <v>168</v>
      </c>
      <c r="I32" s="64">
        <v>170660</v>
      </c>
      <c r="J32" s="64" t="e">
        <v>#REF!</v>
      </c>
      <c r="K32" s="64" t="e">
        <v>#REF!</v>
      </c>
      <c r="L32" s="64" t="e">
        <v>#REF!</v>
      </c>
      <c r="M32" s="64" t="e">
        <v>#REF!</v>
      </c>
      <c r="N32" s="64" t="e">
        <v>#REF!</v>
      </c>
      <c r="O32" s="64" t="e">
        <v>#REF!</v>
      </c>
      <c r="P32" s="64" t="e">
        <v>#REF!</v>
      </c>
      <c r="Q32" s="64">
        <v>837083</v>
      </c>
      <c r="R32" s="56"/>
    </row>
    <row r="33" spans="1:18" s="70" customFormat="1" ht="12.75" customHeight="1" x14ac:dyDescent="0.2">
      <c r="A33" s="32" t="s">
        <v>28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9"/>
    </row>
    <row r="34" spans="1:18" ht="18.75" customHeight="1" x14ac:dyDescent="0.2">
      <c r="A34" s="37" t="s">
        <v>26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56"/>
    </row>
    <row r="35" spans="1:18" ht="18.75" customHeight="1" x14ac:dyDescent="0.2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</row>
    <row r="36" spans="1:18" ht="18.75" customHeight="1" x14ac:dyDescent="0.2"/>
    <row r="37" spans="1:18" ht="18.75" customHeight="1" x14ac:dyDescent="0.2"/>
    <row r="38" spans="1:18" ht="18.75" customHeight="1" x14ac:dyDescent="0.2"/>
    <row r="39" spans="1:18" ht="18.75" customHeight="1" x14ac:dyDescent="0.2"/>
    <row r="40" spans="1:18" ht="18.75" customHeight="1" x14ac:dyDescent="0.2"/>
    <row r="41" spans="1:18" ht="18.75" customHeight="1" x14ac:dyDescent="0.2"/>
    <row r="42" spans="1:18" s="70" customFormat="1" ht="18.75" customHeight="1" x14ac:dyDescent="0.2"/>
    <row r="43" spans="1:18" ht="18.75" customHeight="1" x14ac:dyDescent="0.2"/>
    <row r="44" spans="1:18" ht="21" customHeight="1" x14ac:dyDescent="0.2"/>
  </sheetData>
  <mergeCells count="15">
    <mergeCell ref="A34:Q34"/>
    <mergeCell ref="A1:Q1"/>
    <mergeCell ref="A2:Q2"/>
    <mergeCell ref="N5:N6"/>
    <mergeCell ref="O5:O7"/>
    <mergeCell ref="A3:Q3"/>
    <mergeCell ref="A4:A7"/>
    <mergeCell ref="B4:J4"/>
    <mergeCell ref="K4:O4"/>
    <mergeCell ref="P4:P7"/>
    <mergeCell ref="Q4:Q7"/>
    <mergeCell ref="B5:F6"/>
    <mergeCell ref="G5:I6"/>
    <mergeCell ref="J5:J7"/>
    <mergeCell ref="K5:M6"/>
  </mergeCells>
  <printOptions horizontalCentered="1" verticalCentered="1"/>
  <pageMargins left="0.59055118110236227" right="0" top="0.59055118110236227" bottom="0.59055118110236227" header="0.51181102362204722" footer="0.51181102362204722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T4-14 H</vt:lpstr>
      <vt:lpstr>T4-14 F</vt:lpstr>
      <vt:lpstr>T4-14 H + F</vt:lpstr>
      <vt:lpstr>'T4-14 F'!Zone_d_impression</vt:lpstr>
      <vt:lpstr>'T4-14 H'!Zone_d_impression</vt:lpstr>
      <vt:lpstr>'T4-14 H + F'!Zone_d_impression</vt:lpstr>
    </vt:vector>
  </TitlesOfParts>
  <Company>CNAV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CNAV</dc:creator>
  <cp:lastModifiedBy>Z011957</cp:lastModifiedBy>
  <cp:lastPrinted>2017-06-09T06:48:39Z</cp:lastPrinted>
  <dcterms:created xsi:type="dcterms:W3CDTF">2004-11-22T08:53:27Z</dcterms:created>
  <dcterms:modified xsi:type="dcterms:W3CDTF">2019-10-16T06:49:15Z</dcterms:modified>
</cp:coreProperties>
</file>