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011957\Desktop\D\G-Michel\B - RECUEIL\1 - PAPIER\2018\Excel\TITRES\T3\"/>
    </mc:Choice>
  </mc:AlternateContent>
  <xr:revisionPtr revIDLastSave="0" documentId="13_ncr:1_{A53C8725-B9A1-4215-805E-7EA8277ACE3B}" xr6:coauthVersionLast="36" xr6:coauthVersionMax="36" xr10:uidLastSave="{00000000-0000-0000-0000-000000000000}"/>
  <bookViews>
    <workbookView xWindow="270" yWindow="660" windowWidth="28215" windowHeight="11895" xr2:uid="{00000000-000D-0000-FFFF-FFFF00000000}"/>
  </bookViews>
  <sheets>
    <sheet name="Rapport 3" sheetId="3" r:id="rId1"/>
  </sheets>
  <externalReferences>
    <externalReference r:id="rId2"/>
  </externalReferences>
  <calcPr calcId="191029" iterate="1" iterateCount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0" i="3" l="1"/>
  <c r="J20" i="3"/>
  <c r="F9" i="3" l="1"/>
  <c r="D4" i="3" l="1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3" i="3"/>
  <c r="G10" i="3"/>
  <c r="G11" i="3"/>
  <c r="G12" i="3"/>
  <c r="G13" i="3"/>
  <c r="G14" i="3"/>
  <c r="G15" i="3"/>
  <c r="G16" i="3"/>
  <c r="G17" i="3"/>
  <c r="G18" i="3"/>
  <c r="G19" i="3"/>
  <c r="G9" i="3"/>
  <c r="G8" i="3"/>
  <c r="F10" i="3"/>
  <c r="F11" i="3"/>
  <c r="F12" i="3"/>
  <c r="F13" i="3"/>
  <c r="F14" i="3"/>
  <c r="F15" i="3"/>
  <c r="F16" i="3"/>
  <c r="F17" i="3"/>
  <c r="F18" i="3"/>
  <c r="F19" i="3"/>
  <c r="F8" i="3"/>
  <c r="F20" i="3" l="1"/>
  <c r="G20" i="3"/>
</calcChain>
</file>

<file path=xl/sharedStrings.xml><?xml version="1.0" encoding="utf-8"?>
<sst xmlns="http://schemas.openxmlformats.org/spreadsheetml/2006/main" count="36" uniqueCount="35">
  <si>
    <t>Hommes</t>
  </si>
  <si>
    <t>Femmes</t>
  </si>
  <si>
    <t>Somme :</t>
  </si>
  <si>
    <t>Moins de 100</t>
  </si>
  <si>
    <t>100 à 199</t>
  </si>
  <si>
    <t>200 à 299</t>
  </si>
  <si>
    <t>300 à 399</t>
  </si>
  <si>
    <t>400 à 499</t>
  </si>
  <si>
    <t>500 à 599</t>
  </si>
  <si>
    <t>600 à 699</t>
  </si>
  <si>
    <t>700 à 799</t>
  </si>
  <si>
    <t>800 à 899</t>
  </si>
  <si>
    <t>900 à 999</t>
  </si>
  <si>
    <t>1000 à 1099</t>
  </si>
  <si>
    <t>1100 à 1199</t>
  </si>
  <si>
    <t>1200 à 1299</t>
  </si>
  <si>
    <t>1300 à 1399</t>
  </si>
  <si>
    <t>1400 à 1499</t>
  </si>
  <si>
    <t>1500 à 1599</t>
  </si>
  <si>
    <t>1600 et Plus</t>
  </si>
  <si>
    <t>Mt base + Mico</t>
  </si>
  <si>
    <t>Moins de 600 €</t>
  </si>
  <si>
    <t>Cette partie vient de : N:\DSPR\PSN\Les RM\RM DÉCEMBRE\2018\Graphiques carrière complète stock N.xlsx</t>
  </si>
  <si>
    <t>F3-06</t>
  </si>
  <si>
    <t>600 € à 699 €</t>
  </si>
  <si>
    <t>700 € à 799 €</t>
  </si>
  <si>
    <t>800 € à 899 €</t>
  </si>
  <si>
    <t>900 € à 999 €</t>
  </si>
  <si>
    <t>1600 € et plus</t>
  </si>
  <si>
    <t>1000 € à 1099 €</t>
  </si>
  <si>
    <t>1100 € à 1199 €</t>
  </si>
  <si>
    <t>1200 € à 1299 €</t>
  </si>
  <si>
    <t>1300 € à 1399 €</t>
  </si>
  <si>
    <t>1400 € à 1499 €</t>
  </si>
  <si>
    <t>1500 € à 1599 €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</si>
</sst>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color rgb="FF000000"/>
      <name val="Arial"/>
    </font>
    <font>
      <sz val="9"/>
      <color rgb="FF333333"/>
      <name val="Arial"/>
      <family val="2"/>
    </font>
    <font>
      <b/>
      <sz val="9"/>
      <color rgb="FFFFFFFF"/>
      <name val="Arial"/>
      <family val="2"/>
    </font>
    <font>
      <sz val="10"/>
      <color rgb="FF000000"/>
      <name val="Arial"/>
      <family val="2"/>
    </font>
    <font>
      <b/>
      <sz val="9"/>
      <color rgb="FF333333"/>
      <name val="Arial"/>
      <family val="2"/>
    </font>
    <font>
      <b/>
      <sz val="9"/>
      <color rgb="FF333333"/>
      <name val="Arial"/>
      <family val="2"/>
    </font>
    <font>
      <sz val="9"/>
      <color rgb="FF333333"/>
      <name val="Arial"/>
      <family val="2"/>
    </font>
    <font>
      <b/>
      <i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EBEBEB"/>
      </bottom>
      <diagonal/>
    </border>
    <border>
      <left style="thin">
        <color rgb="FF3877A6"/>
      </left>
      <right style="thin">
        <color rgb="FF3877A6"/>
      </right>
      <top style="thin">
        <color rgb="FFCAC9D9"/>
      </top>
      <bottom style="thin">
        <color rgb="FFA5A5B1"/>
      </bottom>
      <diagonal/>
    </border>
    <border>
      <left style="thin">
        <color rgb="FF3877A6"/>
      </left>
      <right style="thin">
        <color rgb="FF09558F"/>
      </right>
      <top style="thin">
        <color rgb="FF3877A6"/>
      </top>
      <bottom style="thin">
        <color rgb="FF3877A6"/>
      </bottom>
      <diagonal/>
    </border>
    <border>
      <left style="thin">
        <color rgb="FFEBEBEB"/>
      </left>
      <right style="thin">
        <color rgb="FFEBEBEB"/>
      </right>
      <top style="thin">
        <color rgb="FFCAC9D9"/>
      </top>
      <bottom style="thin">
        <color rgb="FFEBEBEB"/>
      </bottom>
      <diagonal/>
    </border>
    <border>
      <left style="thin">
        <color rgb="FF3877A6"/>
      </left>
      <right style="thin">
        <color rgb="FF09558F"/>
      </right>
      <top style="thin">
        <color rgb="FFCAC9D9"/>
      </top>
      <bottom style="thin">
        <color rgb="FF3877A6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4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3" fontId="4" fillId="2" borderId="5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left"/>
    </xf>
    <xf numFmtId="49" fontId="4" fillId="3" borderId="0" xfId="0" applyNumberFormat="1" applyFont="1" applyFill="1" applyBorder="1" applyAlignment="1">
      <alignment horizontal="left"/>
    </xf>
    <xf numFmtId="3" fontId="4" fillId="2" borderId="0" xfId="0" applyNumberFormat="1" applyFont="1" applyFill="1" applyBorder="1" applyAlignment="1">
      <alignment horizontal="right"/>
    </xf>
    <xf numFmtId="49" fontId="5" fillId="4" borderId="0" xfId="0" applyNumberFormat="1" applyFont="1" applyFill="1" applyAlignment="1">
      <alignment horizontal="center" vertical="center"/>
    </xf>
    <xf numFmtId="9" fontId="1" fillId="2" borderId="0" xfId="1" applyFont="1" applyFill="1" applyAlignment="1">
      <alignment horizontal="right"/>
    </xf>
    <xf numFmtId="9" fontId="1" fillId="2" borderId="0" xfId="1" applyFont="1" applyFill="1" applyAlignment="1"/>
    <xf numFmtId="9" fontId="6" fillId="2" borderId="0" xfId="1" applyFont="1" applyFill="1" applyBorder="1" applyAlignment="1">
      <alignment horizontal="right"/>
    </xf>
    <xf numFmtId="9" fontId="6" fillId="2" borderId="0" xfId="1" applyFont="1" applyFill="1" applyBorder="1" applyAlignment="1"/>
    <xf numFmtId="3" fontId="1" fillId="4" borderId="2" xfId="0" applyNumberFormat="1" applyFont="1" applyFill="1" applyBorder="1" applyAlignment="1">
      <alignment horizontal="right"/>
    </xf>
    <xf numFmtId="3" fontId="4" fillId="4" borderId="5" xfId="0" applyNumberFormat="1" applyFont="1" applyFill="1" applyBorder="1" applyAlignment="1">
      <alignment horizontal="right"/>
    </xf>
    <xf numFmtId="0" fontId="7" fillId="5" borderId="0" xfId="0" applyFont="1" applyFill="1" applyAlignment="1">
      <alignment horizontal="center"/>
    </xf>
    <xf numFmtId="164" fontId="1" fillId="2" borderId="0" xfId="1" applyNumberFormat="1" applyFont="1" applyFill="1" applyAlignment="1">
      <alignment horizontal="left"/>
    </xf>
    <xf numFmtId="0" fontId="4" fillId="2" borderId="0" xfId="0" applyFont="1" applyFill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000"/>
              <a:t>Répartition</a:t>
            </a:r>
            <a:r>
              <a:rPr lang="fr-FR" sz="1000" baseline="0"/>
              <a:t> du montant mensuel de la retraite personnelle de base des r</a:t>
            </a:r>
            <a:r>
              <a:rPr lang="fr-FR" sz="1000"/>
              <a:t>etraités de droit direct</a:t>
            </a:r>
          </a:p>
          <a:p>
            <a:pPr>
              <a:defRPr/>
            </a:pPr>
            <a:r>
              <a:rPr lang="fr-FR" sz="1000"/>
              <a:t>ayant une carrière complète au régime général au 31 décembre 2018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559016176390414"/>
          <c:y val="0.14800505298433705"/>
          <c:w val="0.83387166366815424"/>
          <c:h val="0.5437322703739339"/>
        </c:manualLayout>
      </c:layout>
      <c:barChart>
        <c:barDir val="col"/>
        <c:grouping val="clustered"/>
        <c:varyColors val="0"/>
        <c:ser>
          <c:idx val="0"/>
          <c:order val="0"/>
          <c:tx>
            <c:v>Hommes</c:v>
          </c:tx>
          <c:spPr>
            <a:solidFill>
              <a:schemeClr val="accent2"/>
            </a:solidFill>
          </c:spPr>
          <c:invertIfNegative val="0"/>
          <c:cat>
            <c:strRef>
              <c:f>'Rapport 3'!$E$8:$E$19</c:f>
              <c:strCache>
                <c:ptCount val="12"/>
                <c:pt idx="0">
                  <c:v>Moins de 600 €</c:v>
                </c:pt>
                <c:pt idx="1">
                  <c:v>600 € à 699 €</c:v>
                </c:pt>
                <c:pt idx="2">
                  <c:v>700 € à 799 €</c:v>
                </c:pt>
                <c:pt idx="3">
                  <c:v>800 € à 899 €</c:v>
                </c:pt>
                <c:pt idx="4">
                  <c:v>900 € à 999 €</c:v>
                </c:pt>
                <c:pt idx="5">
                  <c:v>1000 € à 1099 €</c:v>
                </c:pt>
                <c:pt idx="6">
                  <c:v>1100 € à 1199 €</c:v>
                </c:pt>
                <c:pt idx="7">
                  <c:v>1200 € à 1299 €</c:v>
                </c:pt>
                <c:pt idx="8">
                  <c:v>1300 € à 1399 €</c:v>
                </c:pt>
                <c:pt idx="9">
                  <c:v>1400 € à 1499 €</c:v>
                </c:pt>
                <c:pt idx="10">
                  <c:v>1500 € à 1599 €</c:v>
                </c:pt>
                <c:pt idx="11">
                  <c:v>1600 € et plus</c:v>
                </c:pt>
              </c:strCache>
            </c:strRef>
          </c:cat>
          <c:val>
            <c:numRef>
              <c:f>'Rapport 3'!$F$8:$F$19</c:f>
              <c:numCache>
                <c:formatCode>0%</c:formatCode>
                <c:ptCount val="12"/>
                <c:pt idx="0">
                  <c:v>2.4232363849528695E-3</c:v>
                </c:pt>
                <c:pt idx="1">
                  <c:v>4.6952023538996752E-2</c:v>
                </c:pt>
                <c:pt idx="2">
                  <c:v>4.9620812651784939E-2</c:v>
                </c:pt>
                <c:pt idx="3">
                  <c:v>7.9554825678853941E-2</c:v>
                </c:pt>
                <c:pt idx="4">
                  <c:v>0.1088405369230398</c:v>
                </c:pt>
                <c:pt idx="5">
                  <c:v>0.13990544090908447</c:v>
                </c:pt>
                <c:pt idx="6">
                  <c:v>0.18463365094324893</c:v>
                </c:pt>
                <c:pt idx="7">
                  <c:v>0.1851694668667046</c:v>
                </c:pt>
                <c:pt idx="8">
                  <c:v>0.11483386867613014</c:v>
                </c:pt>
                <c:pt idx="9">
                  <c:v>6.2913305693274829E-2</c:v>
                </c:pt>
                <c:pt idx="10">
                  <c:v>1.1778724346481997E-2</c:v>
                </c:pt>
                <c:pt idx="11">
                  <c:v>1.337410738744672E-2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8D-404A-85D1-BA465B4BB3AF}"/>
            </c:ext>
          </c:extLst>
        </c:ser>
        <c:ser>
          <c:idx val="1"/>
          <c:order val="1"/>
          <c:tx>
            <c:v>Femmes</c:v>
          </c:tx>
          <c:spPr>
            <a:solidFill>
              <a:schemeClr val="accent3"/>
            </a:solidFill>
          </c:spPr>
          <c:invertIfNegative val="0"/>
          <c:cat>
            <c:strRef>
              <c:f>'Rapport 3'!$E$8:$E$19</c:f>
              <c:strCache>
                <c:ptCount val="12"/>
                <c:pt idx="0">
                  <c:v>Moins de 600 €</c:v>
                </c:pt>
                <c:pt idx="1">
                  <c:v>600 € à 699 €</c:v>
                </c:pt>
                <c:pt idx="2">
                  <c:v>700 € à 799 €</c:v>
                </c:pt>
                <c:pt idx="3">
                  <c:v>800 € à 899 €</c:v>
                </c:pt>
                <c:pt idx="4">
                  <c:v>900 € à 999 €</c:v>
                </c:pt>
                <c:pt idx="5">
                  <c:v>1000 € à 1099 €</c:v>
                </c:pt>
                <c:pt idx="6">
                  <c:v>1100 € à 1199 €</c:v>
                </c:pt>
                <c:pt idx="7">
                  <c:v>1200 € à 1299 €</c:v>
                </c:pt>
                <c:pt idx="8">
                  <c:v>1300 € à 1399 €</c:v>
                </c:pt>
                <c:pt idx="9">
                  <c:v>1400 € à 1499 €</c:v>
                </c:pt>
                <c:pt idx="10">
                  <c:v>1500 € à 1599 €</c:v>
                </c:pt>
                <c:pt idx="11">
                  <c:v>1600 € et plus</c:v>
                </c:pt>
              </c:strCache>
            </c:strRef>
          </c:cat>
          <c:val>
            <c:numRef>
              <c:f>'Rapport 3'!$G$8:$G$19</c:f>
              <c:numCache>
                <c:formatCode>0%</c:formatCode>
                <c:ptCount val="12"/>
                <c:pt idx="0">
                  <c:v>1.3526515232104316E-2</c:v>
                </c:pt>
                <c:pt idx="1">
                  <c:v>0.30010015263229645</c:v>
                </c:pt>
                <c:pt idx="2">
                  <c:v>0.11781842193807557</c:v>
                </c:pt>
                <c:pt idx="3">
                  <c:v>0.10300473656548177</c:v>
                </c:pt>
                <c:pt idx="4">
                  <c:v>9.3247143758820483E-2</c:v>
                </c:pt>
                <c:pt idx="5">
                  <c:v>9.2139633729767551E-2</c:v>
                </c:pt>
                <c:pt idx="6">
                  <c:v>9.8253593399224473E-2</c:v>
                </c:pt>
                <c:pt idx="7">
                  <c:v>8.6330623459985836E-2</c:v>
                </c:pt>
                <c:pt idx="8">
                  <c:v>5.3419727783411856E-2</c:v>
                </c:pt>
                <c:pt idx="9">
                  <c:v>2.6761870766069139E-2</c:v>
                </c:pt>
                <c:pt idx="10">
                  <c:v>6.8050207121317062E-3</c:v>
                </c:pt>
                <c:pt idx="11">
                  <c:v>8.5925600226308702E-3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8D-404A-85D1-BA465B4BB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33508224"/>
        <c:axId val="233514112"/>
      </c:barChart>
      <c:catAx>
        <c:axId val="233508224"/>
        <c:scaling>
          <c:orientation val="minMax"/>
        </c:scaling>
        <c:delete val="0"/>
        <c:axPos val="b"/>
        <c:numFmt formatCode="General" sourceLinked="0"/>
        <c:majorTickMark val="in"/>
        <c:minorTickMark val="out"/>
        <c:tickLblPos val="nextTo"/>
        <c:txPr>
          <a:bodyPr rot="3000000" vert="horz"/>
          <a:lstStyle/>
          <a:p>
            <a:pPr>
              <a:defRPr/>
            </a:pPr>
            <a:endParaRPr lang="fr-FR"/>
          </a:p>
        </c:txPr>
        <c:crossAx val="233514112"/>
        <c:crosses val="autoZero"/>
        <c:auto val="1"/>
        <c:lblAlgn val="ctr"/>
        <c:lblOffset val="100"/>
        <c:noMultiLvlLbl val="0"/>
      </c:catAx>
      <c:valAx>
        <c:axId val="233514112"/>
        <c:scaling>
          <c:orientation val="minMax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crossAx val="2335082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23</xdr:row>
      <xdr:rowOff>28574</xdr:rowOff>
    </xdr:from>
    <xdr:to>
      <xdr:col>8</xdr:col>
      <xdr:colOff>85725</xdr:colOff>
      <xdr:row>46</xdr:row>
      <xdr:rowOff>123824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3-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3-05"/>
    </sheetNames>
    <sheetDataSet>
      <sheetData sheetId="0">
        <row r="8">
          <cell r="C8">
            <v>13588701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zoomScaleNormal="100" workbookViewId="0">
      <selection activeCell="L23" sqref="L23"/>
    </sheetView>
  </sheetViews>
  <sheetFormatPr baseColWidth="10" defaultRowHeight="12.75" x14ac:dyDescent="0.2"/>
  <cols>
    <col min="1" max="7" width="13.42578125" customWidth="1"/>
    <col min="9" max="9" width="2.5703125" customWidth="1"/>
  </cols>
  <sheetData>
    <row r="1" spans="1:7" s="1" customFormat="1" ht="39.75" customHeight="1" x14ac:dyDescent="0.2">
      <c r="A1" s="18" t="s">
        <v>22</v>
      </c>
      <c r="B1" s="18"/>
      <c r="C1" s="18"/>
      <c r="D1" s="18"/>
      <c r="E1" s="18"/>
      <c r="F1" s="18"/>
      <c r="G1" s="18"/>
    </row>
    <row r="2" spans="1:7" s="1" customFormat="1" ht="24" customHeight="1" x14ac:dyDescent="0.2">
      <c r="A2" s="9" t="s">
        <v>20</v>
      </c>
      <c r="B2" s="2" t="s">
        <v>0</v>
      </c>
      <c r="C2" s="2" t="s">
        <v>1</v>
      </c>
      <c r="D2" s="3" t="s">
        <v>2</v>
      </c>
      <c r="E2" s="7"/>
      <c r="F2" s="7"/>
      <c r="G2" s="7"/>
    </row>
    <row r="3" spans="1:7" s="1" customFormat="1" ht="19.7" customHeight="1" x14ac:dyDescent="0.2">
      <c r="A3" s="4" t="s">
        <v>3</v>
      </c>
      <c r="B3" s="14">
        <v>44</v>
      </c>
      <c r="C3" s="14">
        <v>66</v>
      </c>
      <c r="D3" s="5">
        <f>SUM(B3:C3)</f>
        <v>110</v>
      </c>
      <c r="E3" s="8"/>
      <c r="F3" s="8"/>
      <c r="G3" s="8"/>
    </row>
    <row r="4" spans="1:7" s="1" customFormat="1" ht="19.7" customHeight="1" x14ac:dyDescent="0.2">
      <c r="A4" s="4" t="s">
        <v>4</v>
      </c>
      <c r="B4" s="14">
        <v>91</v>
      </c>
      <c r="C4" s="14">
        <v>992</v>
      </c>
      <c r="D4" s="5">
        <f t="shared" ref="D4:D20" si="0">SUM(B4:C4)</f>
        <v>1083</v>
      </c>
      <c r="E4" s="8"/>
      <c r="F4" s="8"/>
      <c r="G4" s="8"/>
    </row>
    <row r="5" spans="1:7" s="1" customFormat="1" ht="19.7" customHeight="1" x14ac:dyDescent="0.2">
      <c r="A5" s="4" t="s">
        <v>5</v>
      </c>
      <c r="B5" s="14">
        <v>505</v>
      </c>
      <c r="C5" s="14">
        <v>3060</v>
      </c>
      <c r="D5" s="5">
        <f t="shared" si="0"/>
        <v>3565</v>
      </c>
      <c r="E5" s="8"/>
      <c r="F5" s="8"/>
      <c r="G5" s="8"/>
    </row>
    <row r="6" spans="1:7" s="1" customFormat="1" ht="19.7" customHeight="1" x14ac:dyDescent="0.2">
      <c r="A6" s="4" t="s">
        <v>6</v>
      </c>
      <c r="B6" s="14">
        <v>477</v>
      </c>
      <c r="C6" s="14">
        <v>2613</v>
      </c>
      <c r="D6" s="5">
        <f t="shared" si="0"/>
        <v>3090</v>
      </c>
      <c r="E6" s="8"/>
      <c r="F6" s="8"/>
      <c r="G6" s="8"/>
    </row>
    <row r="7" spans="1:7" s="1" customFormat="1" ht="19.7" customHeight="1" x14ac:dyDescent="0.2">
      <c r="A7" s="4" t="s">
        <v>7</v>
      </c>
      <c r="B7" s="14">
        <v>995</v>
      </c>
      <c r="C7" s="14">
        <v>4585</v>
      </c>
      <c r="D7" s="5">
        <f t="shared" si="0"/>
        <v>5580</v>
      </c>
      <c r="E7" s="8"/>
      <c r="F7" s="8"/>
      <c r="G7" s="8"/>
    </row>
    <row r="8" spans="1:7" s="1" customFormat="1" ht="19.7" customHeight="1" x14ac:dyDescent="0.2">
      <c r="A8" s="4" t="s">
        <v>8</v>
      </c>
      <c r="B8" s="14">
        <v>4717</v>
      </c>
      <c r="C8" s="14">
        <v>23016</v>
      </c>
      <c r="D8" s="5">
        <f t="shared" si="0"/>
        <v>27733</v>
      </c>
      <c r="E8" s="8" t="s">
        <v>21</v>
      </c>
      <c r="F8" s="13">
        <f>SUM(B3:B8)/$B$20</f>
        <v>2.4232363849528695E-3</v>
      </c>
      <c r="G8" s="12">
        <f>SUM(C3:C8)/$C$20</f>
        <v>1.3526515232104316E-2</v>
      </c>
    </row>
    <row r="9" spans="1:7" s="1" customFormat="1" ht="19.7" customHeight="1" x14ac:dyDescent="0.2">
      <c r="A9" s="4" t="s">
        <v>9</v>
      </c>
      <c r="B9" s="14">
        <v>132317</v>
      </c>
      <c r="C9" s="14">
        <v>761692</v>
      </c>
      <c r="D9" s="5">
        <f t="shared" si="0"/>
        <v>894009</v>
      </c>
      <c r="E9" s="4" t="s">
        <v>24</v>
      </c>
      <c r="F9" s="11">
        <f>B9/$B$20</f>
        <v>4.6952023538996752E-2</v>
      </c>
      <c r="G9" s="10">
        <f>C9/$C$20</f>
        <v>0.30010015263229645</v>
      </c>
    </row>
    <row r="10" spans="1:7" s="1" customFormat="1" ht="19.7" customHeight="1" x14ac:dyDescent="0.2">
      <c r="A10" s="4" t="s">
        <v>10</v>
      </c>
      <c r="B10" s="14">
        <v>139838</v>
      </c>
      <c r="C10" s="14">
        <v>299038</v>
      </c>
      <c r="D10" s="5">
        <f t="shared" si="0"/>
        <v>438876</v>
      </c>
      <c r="E10" s="4" t="s">
        <v>25</v>
      </c>
      <c r="F10" s="11">
        <f t="shared" ref="F10:F19" si="1">B10/$B$20</f>
        <v>4.9620812651784939E-2</v>
      </c>
      <c r="G10" s="10">
        <f t="shared" ref="G10:G19" si="2">C10/$C$20</f>
        <v>0.11781842193807557</v>
      </c>
    </row>
    <row r="11" spans="1:7" s="1" customFormat="1" ht="19.7" customHeight="1" x14ac:dyDescent="0.2">
      <c r="A11" s="4" t="s">
        <v>11</v>
      </c>
      <c r="B11" s="14">
        <v>224196</v>
      </c>
      <c r="C11" s="14">
        <v>261439</v>
      </c>
      <c r="D11" s="5">
        <f t="shared" si="0"/>
        <v>485635</v>
      </c>
      <c r="E11" s="4" t="s">
        <v>26</v>
      </c>
      <c r="F11" s="11">
        <f t="shared" si="1"/>
        <v>7.9554825678853941E-2</v>
      </c>
      <c r="G11" s="10">
        <f t="shared" si="2"/>
        <v>0.10300473656548177</v>
      </c>
    </row>
    <row r="12" spans="1:7" s="1" customFormat="1" ht="19.7" customHeight="1" x14ac:dyDescent="0.2">
      <c r="A12" s="4" t="s">
        <v>12</v>
      </c>
      <c r="B12" s="14">
        <v>306727</v>
      </c>
      <c r="C12" s="14">
        <v>236673</v>
      </c>
      <c r="D12" s="5">
        <f t="shared" si="0"/>
        <v>543400</v>
      </c>
      <c r="E12" s="4" t="s">
        <v>27</v>
      </c>
      <c r="F12" s="11">
        <f t="shared" si="1"/>
        <v>0.1088405369230398</v>
      </c>
      <c r="G12" s="10">
        <f t="shared" si="2"/>
        <v>9.3247143758820483E-2</v>
      </c>
    </row>
    <row r="13" spans="1:7" s="1" customFormat="1" ht="19.7" customHeight="1" x14ac:dyDescent="0.2">
      <c r="A13" s="4" t="s">
        <v>13</v>
      </c>
      <c r="B13" s="14">
        <v>394272</v>
      </c>
      <c r="C13" s="14">
        <v>233862</v>
      </c>
      <c r="D13" s="5">
        <f t="shared" si="0"/>
        <v>628134</v>
      </c>
      <c r="E13" s="4" t="s">
        <v>29</v>
      </c>
      <c r="F13" s="11">
        <f t="shared" si="1"/>
        <v>0.13990544090908447</v>
      </c>
      <c r="G13" s="10">
        <f t="shared" si="2"/>
        <v>9.2139633729767551E-2</v>
      </c>
    </row>
    <row r="14" spans="1:7" s="1" customFormat="1" ht="19.7" customHeight="1" x14ac:dyDescent="0.2">
      <c r="A14" s="4" t="s">
        <v>14</v>
      </c>
      <c r="B14" s="14">
        <v>520322</v>
      </c>
      <c r="C14" s="14">
        <v>249380</v>
      </c>
      <c r="D14" s="5">
        <f t="shared" si="0"/>
        <v>769702</v>
      </c>
      <c r="E14" s="4" t="s">
        <v>30</v>
      </c>
      <c r="F14" s="11">
        <f t="shared" si="1"/>
        <v>0.18463365094324893</v>
      </c>
      <c r="G14" s="10">
        <f t="shared" si="2"/>
        <v>9.8253593399224473E-2</v>
      </c>
    </row>
    <row r="15" spans="1:7" s="1" customFormat="1" ht="19.7" customHeight="1" x14ac:dyDescent="0.2">
      <c r="A15" s="4" t="s">
        <v>15</v>
      </c>
      <c r="B15" s="14">
        <v>521832</v>
      </c>
      <c r="C15" s="14">
        <v>219118</v>
      </c>
      <c r="D15" s="5">
        <f t="shared" si="0"/>
        <v>740950</v>
      </c>
      <c r="E15" s="4" t="s">
        <v>31</v>
      </c>
      <c r="F15" s="11">
        <f t="shared" si="1"/>
        <v>0.1851694668667046</v>
      </c>
      <c r="G15" s="10">
        <f t="shared" si="2"/>
        <v>8.6330623459985836E-2</v>
      </c>
    </row>
    <row r="16" spans="1:7" s="1" customFormat="1" ht="19.7" customHeight="1" x14ac:dyDescent="0.2">
      <c r="A16" s="4" t="s">
        <v>16</v>
      </c>
      <c r="B16" s="14">
        <v>323617</v>
      </c>
      <c r="C16" s="14">
        <v>135586</v>
      </c>
      <c r="D16" s="5">
        <f t="shared" si="0"/>
        <v>459203</v>
      </c>
      <c r="E16" s="4" t="s">
        <v>32</v>
      </c>
      <c r="F16" s="11">
        <f t="shared" si="1"/>
        <v>0.11483386867613014</v>
      </c>
      <c r="G16" s="10">
        <f t="shared" si="2"/>
        <v>5.3419727783411856E-2</v>
      </c>
    </row>
    <row r="17" spans="1:11" s="1" customFormat="1" ht="19.7" customHeight="1" x14ac:dyDescent="0.2">
      <c r="A17" s="4" t="s">
        <v>17</v>
      </c>
      <c r="B17" s="14">
        <v>177298</v>
      </c>
      <c r="C17" s="14">
        <v>67925</v>
      </c>
      <c r="D17" s="5">
        <f t="shared" si="0"/>
        <v>245223</v>
      </c>
      <c r="E17" s="4" t="s">
        <v>33</v>
      </c>
      <c r="F17" s="11">
        <f t="shared" si="1"/>
        <v>6.2913305693274829E-2</v>
      </c>
      <c r="G17" s="10">
        <f t="shared" si="2"/>
        <v>2.6761870766069139E-2</v>
      </c>
    </row>
    <row r="18" spans="1:11" s="1" customFormat="1" ht="19.7" customHeight="1" x14ac:dyDescent="0.2">
      <c r="A18" s="4" t="s">
        <v>18</v>
      </c>
      <c r="B18" s="14">
        <v>33194</v>
      </c>
      <c r="C18" s="14">
        <v>17272</v>
      </c>
      <c r="D18" s="5">
        <f t="shared" si="0"/>
        <v>50466</v>
      </c>
      <c r="E18" s="4" t="s">
        <v>34</v>
      </c>
      <c r="F18" s="11">
        <f t="shared" si="1"/>
        <v>1.1778724346481997E-2</v>
      </c>
      <c r="G18" s="10">
        <f t="shared" si="2"/>
        <v>6.8050207121317062E-3</v>
      </c>
    </row>
    <row r="19" spans="1:11" s="1" customFormat="1" ht="19.7" customHeight="1" x14ac:dyDescent="0.2">
      <c r="A19" s="4" t="s">
        <v>19</v>
      </c>
      <c r="B19" s="14">
        <v>37690</v>
      </c>
      <c r="C19" s="14">
        <v>21809</v>
      </c>
      <c r="D19" s="5">
        <f t="shared" si="0"/>
        <v>59499</v>
      </c>
      <c r="E19" s="4" t="s">
        <v>28</v>
      </c>
      <c r="F19" s="11">
        <f t="shared" si="1"/>
        <v>1.337410738744672E-2</v>
      </c>
      <c r="G19" s="10">
        <f t="shared" si="2"/>
        <v>8.5925600226308702E-3</v>
      </c>
    </row>
    <row r="20" spans="1:11" s="1" customFormat="1" ht="19.7" customHeight="1" x14ac:dyDescent="0.2">
      <c r="A20" s="6" t="s">
        <v>2</v>
      </c>
      <c r="B20" s="15">
        <v>2818132</v>
      </c>
      <c r="C20" s="15">
        <v>2538126</v>
      </c>
      <c r="D20" s="5">
        <f t="shared" si="0"/>
        <v>5356258</v>
      </c>
      <c r="F20" s="11">
        <f>SUM(F8:F19)</f>
        <v>0.99999999999999989</v>
      </c>
      <c r="G20" s="11">
        <f>SUM(G8:G19)</f>
        <v>1.0000000000000002</v>
      </c>
      <c r="J20" s="1">
        <f>SUM('[1]T3-05'!$C$8)</f>
        <v>13588701</v>
      </c>
      <c r="K20" s="17">
        <f>SUM(D20/J20)</f>
        <v>0.39416997989726904</v>
      </c>
    </row>
    <row r="21" spans="1:11" s="1" customFormat="1" ht="36.200000000000003" customHeight="1" x14ac:dyDescent="0.2"/>
    <row r="24" spans="1:11" x14ac:dyDescent="0.2">
      <c r="J24" s="16" t="s">
        <v>23</v>
      </c>
    </row>
  </sheetData>
  <mergeCells count="1">
    <mergeCell ref="A1:G1"/>
  </mergeCells>
  <pageMargins left="0.7" right="0.7" top="0.75" bottom="0.75" header="0.3" footer="0.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Rapport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Z011957</cp:lastModifiedBy>
  <dcterms:created xsi:type="dcterms:W3CDTF">2018-03-14T09:49:58Z</dcterms:created>
  <dcterms:modified xsi:type="dcterms:W3CDTF">2019-04-03T11:23:20Z</dcterms:modified>
</cp:coreProperties>
</file>