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Z011957\Desktop\D\G-Michel\B - RECUEIL\1 - PAPIER\2018\Excel\TITRES\T3\"/>
    </mc:Choice>
  </mc:AlternateContent>
  <xr:revisionPtr revIDLastSave="0" documentId="13_ncr:1_{6169C1B6-4585-451D-8141-EE73659EA58B}" xr6:coauthVersionLast="36" xr6:coauthVersionMax="36" xr10:uidLastSave="{00000000-0000-0000-0000-000000000000}"/>
  <bookViews>
    <workbookView xWindow="41025" yWindow="-15" windowWidth="4560" windowHeight="10830" xr2:uid="{00000000-000D-0000-FFFF-FFFF00000000}"/>
  </bookViews>
  <sheets>
    <sheet name="F3-05" sheetId="1" r:id="rId1"/>
  </sheets>
  <externalReferences>
    <externalReference r:id="rId2"/>
    <externalReference r:id="rId3"/>
  </externalReferences>
  <definedNames>
    <definedName name="_xlnm.Print_Area" localSheetId="0">'F3-05'!$A$7:$O$61</definedName>
  </definedNames>
  <calcPr calcId="191029" iterate="1" iterateCount="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U20" i="1" l="1"/>
  <c r="X47" i="1" l="1"/>
  <c r="X42" i="1"/>
  <c r="O95" i="1" l="1"/>
  <c r="N95" i="1"/>
  <c r="M95" i="1"/>
  <c r="L95" i="1"/>
  <c r="K95" i="1"/>
  <c r="J95" i="1"/>
  <c r="I95" i="1"/>
  <c r="H95" i="1"/>
  <c r="G95" i="1"/>
  <c r="F95" i="1"/>
  <c r="E95" i="1"/>
  <c r="D95" i="1"/>
  <c r="X44" i="1" l="1"/>
  <c r="A2" i="1" l="1"/>
  <c r="A28" i="1"/>
  <c r="C27" i="1"/>
  <c r="D75" i="1" l="1"/>
  <c r="E75" i="1"/>
  <c r="F75" i="1"/>
  <c r="G75" i="1"/>
  <c r="H75" i="1"/>
  <c r="I75" i="1"/>
  <c r="J75" i="1"/>
  <c r="K75" i="1"/>
  <c r="L75" i="1"/>
  <c r="M75" i="1"/>
  <c r="N75" i="1"/>
  <c r="O75" i="1"/>
  <c r="D76" i="1"/>
  <c r="E76" i="1"/>
  <c r="F76" i="1"/>
  <c r="G76" i="1"/>
  <c r="H76" i="1"/>
  <c r="I76" i="1"/>
  <c r="J76" i="1"/>
  <c r="K76" i="1"/>
  <c r="L76" i="1"/>
  <c r="M76" i="1"/>
  <c r="N76" i="1"/>
  <c r="O76" i="1"/>
  <c r="D77" i="1"/>
  <c r="E77" i="1"/>
  <c r="F77" i="1"/>
  <c r="G77" i="1"/>
  <c r="H77" i="1"/>
  <c r="I77" i="1"/>
  <c r="J77" i="1"/>
  <c r="K77" i="1"/>
  <c r="L77" i="1"/>
  <c r="M77" i="1"/>
  <c r="N77" i="1"/>
  <c r="O77" i="1"/>
  <c r="D78" i="1"/>
  <c r="E78" i="1"/>
  <c r="F78" i="1"/>
  <c r="G78" i="1"/>
  <c r="H78" i="1"/>
  <c r="I78" i="1"/>
  <c r="J78" i="1"/>
  <c r="K78" i="1"/>
  <c r="L78" i="1"/>
  <c r="M78" i="1"/>
  <c r="N78" i="1"/>
  <c r="O78" i="1"/>
  <c r="D79" i="1"/>
  <c r="E79" i="1"/>
  <c r="F79" i="1"/>
  <c r="G79" i="1"/>
  <c r="H79" i="1"/>
  <c r="I79" i="1"/>
  <c r="J79" i="1"/>
  <c r="K79" i="1"/>
  <c r="L79" i="1"/>
  <c r="M79" i="1"/>
  <c r="N79" i="1"/>
  <c r="O79" i="1"/>
  <c r="D80" i="1"/>
  <c r="E80" i="1"/>
  <c r="F80" i="1"/>
  <c r="G80" i="1"/>
  <c r="H80" i="1"/>
  <c r="I80" i="1"/>
  <c r="J80" i="1"/>
  <c r="K80" i="1"/>
  <c r="L80" i="1"/>
  <c r="M80" i="1"/>
  <c r="N80" i="1"/>
  <c r="O80" i="1"/>
  <c r="D81" i="1"/>
  <c r="E81" i="1"/>
  <c r="F81" i="1"/>
  <c r="G81" i="1"/>
  <c r="H81" i="1"/>
  <c r="I81" i="1"/>
  <c r="J81" i="1"/>
  <c r="K81" i="1"/>
  <c r="L81" i="1"/>
  <c r="M81" i="1"/>
  <c r="N81" i="1"/>
  <c r="O81" i="1"/>
  <c r="D82" i="1"/>
  <c r="E82" i="1"/>
  <c r="F82" i="1"/>
  <c r="G82" i="1"/>
  <c r="H82" i="1"/>
  <c r="I82" i="1"/>
  <c r="J82" i="1"/>
  <c r="K82" i="1"/>
  <c r="L82" i="1"/>
  <c r="M82" i="1"/>
  <c r="N82" i="1"/>
  <c r="O82" i="1"/>
  <c r="D83" i="1"/>
  <c r="E83" i="1"/>
  <c r="F83" i="1"/>
  <c r="G83" i="1"/>
  <c r="H83" i="1"/>
  <c r="I83" i="1"/>
  <c r="J83" i="1"/>
  <c r="K83" i="1"/>
  <c r="L83" i="1"/>
  <c r="M83" i="1"/>
  <c r="N83" i="1"/>
  <c r="O83" i="1"/>
  <c r="D84" i="1"/>
  <c r="E84" i="1"/>
  <c r="F84" i="1"/>
  <c r="G84" i="1"/>
  <c r="H84" i="1"/>
  <c r="I84" i="1"/>
  <c r="J84" i="1"/>
  <c r="K84" i="1"/>
  <c r="L84" i="1"/>
  <c r="M84" i="1"/>
  <c r="N84" i="1"/>
  <c r="O84" i="1"/>
  <c r="D85" i="1"/>
  <c r="E85" i="1"/>
  <c r="F85" i="1"/>
  <c r="G85" i="1"/>
  <c r="H85" i="1"/>
  <c r="I85" i="1"/>
  <c r="J85" i="1"/>
  <c r="K85" i="1"/>
  <c r="L85" i="1"/>
  <c r="M85" i="1"/>
  <c r="N85" i="1"/>
  <c r="O85" i="1"/>
  <c r="D86" i="1"/>
  <c r="E86" i="1"/>
  <c r="F86" i="1"/>
  <c r="G86" i="1"/>
  <c r="H86" i="1"/>
  <c r="I86" i="1"/>
  <c r="J86" i="1"/>
  <c r="K86" i="1"/>
  <c r="L86" i="1"/>
  <c r="M86" i="1"/>
  <c r="N86" i="1"/>
  <c r="O86" i="1"/>
  <c r="D87" i="1"/>
  <c r="E87" i="1"/>
  <c r="F87" i="1"/>
  <c r="G87" i="1"/>
  <c r="H87" i="1"/>
  <c r="I87" i="1"/>
  <c r="J87" i="1"/>
  <c r="K87" i="1"/>
  <c r="L87" i="1"/>
  <c r="M87" i="1"/>
  <c r="N87" i="1"/>
  <c r="O87" i="1"/>
  <c r="D88" i="1"/>
  <c r="E88" i="1"/>
  <c r="F88" i="1"/>
  <c r="G88" i="1"/>
  <c r="H88" i="1"/>
  <c r="I88" i="1"/>
  <c r="J88" i="1"/>
  <c r="K88" i="1"/>
  <c r="L88" i="1"/>
  <c r="M88" i="1"/>
  <c r="N88" i="1"/>
  <c r="O88" i="1"/>
  <c r="D89" i="1"/>
  <c r="E89" i="1"/>
  <c r="F89" i="1"/>
  <c r="G89" i="1"/>
  <c r="H89" i="1"/>
  <c r="I89" i="1"/>
  <c r="J89" i="1"/>
  <c r="K89" i="1"/>
  <c r="L89" i="1"/>
  <c r="M89" i="1"/>
  <c r="N89" i="1"/>
  <c r="O89" i="1"/>
  <c r="D90" i="1"/>
  <c r="E90" i="1"/>
  <c r="F90" i="1"/>
  <c r="G90" i="1"/>
  <c r="H90" i="1"/>
  <c r="I90" i="1"/>
  <c r="J90" i="1"/>
  <c r="K90" i="1"/>
  <c r="L90" i="1"/>
  <c r="M90" i="1"/>
  <c r="N90" i="1"/>
  <c r="O90" i="1"/>
  <c r="D91" i="1"/>
  <c r="E91" i="1"/>
  <c r="F91" i="1"/>
  <c r="G91" i="1"/>
  <c r="H91" i="1"/>
  <c r="I91" i="1"/>
  <c r="J91" i="1"/>
  <c r="K91" i="1"/>
  <c r="L91" i="1"/>
  <c r="M91" i="1"/>
  <c r="N91" i="1"/>
  <c r="O91" i="1"/>
  <c r="D92" i="1"/>
  <c r="E92" i="1"/>
  <c r="F92" i="1"/>
  <c r="G92" i="1"/>
  <c r="H92" i="1"/>
  <c r="I92" i="1"/>
  <c r="J92" i="1"/>
  <c r="K92" i="1"/>
  <c r="L92" i="1"/>
  <c r="M92" i="1"/>
  <c r="N92" i="1"/>
  <c r="O92" i="1"/>
  <c r="D93" i="1"/>
  <c r="E93" i="1"/>
  <c r="F93" i="1"/>
  <c r="G93" i="1"/>
  <c r="H93" i="1"/>
  <c r="I93" i="1"/>
  <c r="J93" i="1"/>
  <c r="K93" i="1"/>
  <c r="L93" i="1"/>
  <c r="M93" i="1"/>
  <c r="N93" i="1"/>
  <c r="O93" i="1"/>
  <c r="D94" i="1"/>
  <c r="D124" i="1" s="1"/>
  <c r="E94" i="1"/>
  <c r="E124" i="1" s="1"/>
  <c r="F94" i="1"/>
  <c r="G94" i="1"/>
  <c r="H94" i="1"/>
  <c r="H124" i="1" s="1"/>
  <c r="I94" i="1"/>
  <c r="I124" i="1" s="1"/>
  <c r="J94" i="1"/>
  <c r="J124" i="1" s="1"/>
  <c r="K94" i="1"/>
  <c r="L94" i="1"/>
  <c r="L124" i="1" s="1"/>
  <c r="M94" i="1"/>
  <c r="M124" i="1" s="1"/>
  <c r="N94" i="1"/>
  <c r="O94" i="1"/>
  <c r="E74" i="1"/>
  <c r="F74" i="1"/>
  <c r="G74" i="1"/>
  <c r="H74" i="1"/>
  <c r="I74" i="1"/>
  <c r="J74" i="1"/>
  <c r="K74" i="1"/>
  <c r="L74" i="1"/>
  <c r="M74" i="1"/>
  <c r="N74" i="1"/>
  <c r="O74" i="1"/>
  <c r="D74" i="1"/>
  <c r="O96" i="1"/>
  <c r="N96" i="1"/>
  <c r="M96" i="1"/>
  <c r="L96" i="1"/>
  <c r="K96" i="1"/>
  <c r="J96" i="1"/>
  <c r="I96" i="1"/>
  <c r="H96" i="1"/>
  <c r="G96" i="1"/>
  <c r="F96" i="1"/>
  <c r="E96" i="1"/>
  <c r="D96" i="1"/>
  <c r="D97" i="1" l="1"/>
  <c r="E118" i="1"/>
  <c r="E122" i="1"/>
  <c r="I115" i="1"/>
  <c r="E114" i="1"/>
  <c r="I111" i="1"/>
  <c r="L103" i="1"/>
  <c r="M120" i="1"/>
  <c r="M116" i="1"/>
  <c r="M112" i="1"/>
  <c r="E110" i="1"/>
  <c r="I119" i="1"/>
  <c r="O120" i="1"/>
  <c r="G118" i="1"/>
  <c r="K115" i="1"/>
  <c r="O112" i="1"/>
  <c r="G110" i="1"/>
  <c r="O105" i="1"/>
  <c r="K119" i="1"/>
  <c r="G114" i="1"/>
  <c r="O107" i="1"/>
  <c r="G105" i="1"/>
  <c r="G122" i="1"/>
  <c r="O116" i="1"/>
  <c r="K111" i="1"/>
  <c r="K108" i="1"/>
  <c r="L122" i="1"/>
  <c r="H122" i="1"/>
  <c r="D122" i="1"/>
  <c r="L121" i="1"/>
  <c r="H121" i="1"/>
  <c r="D121" i="1"/>
  <c r="L120" i="1"/>
  <c r="H120" i="1"/>
  <c r="D120" i="1"/>
  <c r="L119" i="1"/>
  <c r="H119" i="1"/>
  <c r="D119" i="1"/>
  <c r="L118" i="1"/>
  <c r="H118" i="1"/>
  <c r="D118" i="1"/>
  <c r="L117" i="1"/>
  <c r="H117" i="1"/>
  <c r="D117" i="1"/>
  <c r="L116" i="1"/>
  <c r="H116" i="1"/>
  <c r="D116" i="1"/>
  <c r="L115" i="1"/>
  <c r="H115" i="1"/>
  <c r="D115" i="1"/>
  <c r="L114" i="1"/>
  <c r="H114" i="1"/>
  <c r="D114" i="1"/>
  <c r="L113" i="1"/>
  <c r="H113" i="1"/>
  <c r="D113" i="1"/>
  <c r="L112" i="1"/>
  <c r="H112" i="1"/>
  <c r="D112" i="1"/>
  <c r="L111" i="1"/>
  <c r="H111" i="1"/>
  <c r="D111" i="1"/>
  <c r="L110" i="1"/>
  <c r="H110" i="1"/>
  <c r="D110" i="1"/>
  <c r="L109" i="1"/>
  <c r="H109" i="1"/>
  <c r="D109" i="1"/>
  <c r="L108" i="1"/>
  <c r="H108" i="1"/>
  <c r="D108" i="1"/>
  <c r="L107" i="1"/>
  <c r="H107" i="1"/>
  <c r="D107" i="1"/>
  <c r="L106" i="1"/>
  <c r="H106" i="1"/>
  <c r="D106" i="1"/>
  <c r="L105" i="1"/>
  <c r="H105" i="1"/>
  <c r="D105" i="1"/>
  <c r="L104" i="1"/>
  <c r="H104" i="1"/>
  <c r="D104" i="1"/>
  <c r="L97" i="1"/>
  <c r="D103" i="1"/>
  <c r="H103" i="1"/>
  <c r="O97" i="1"/>
  <c r="K97" i="1"/>
  <c r="K124" i="1"/>
  <c r="G124" i="1"/>
  <c r="G97" i="1"/>
  <c r="O122" i="1"/>
  <c r="K122" i="1"/>
  <c r="O121" i="1"/>
  <c r="K121" i="1"/>
  <c r="G121" i="1"/>
  <c r="K120" i="1"/>
  <c r="G120" i="1"/>
  <c r="O119" i="1"/>
  <c r="G119" i="1"/>
  <c r="O118" i="1"/>
  <c r="K118" i="1"/>
  <c r="O117" i="1"/>
  <c r="K117" i="1"/>
  <c r="G117" i="1"/>
  <c r="K116" i="1"/>
  <c r="G116" i="1"/>
  <c r="O115" i="1"/>
  <c r="G115" i="1"/>
  <c r="O114" i="1"/>
  <c r="K114" i="1"/>
  <c r="O113" i="1"/>
  <c r="K113" i="1"/>
  <c r="G113" i="1"/>
  <c r="K112" i="1"/>
  <c r="G112" i="1"/>
  <c r="O111" i="1"/>
  <c r="G111" i="1"/>
  <c r="O110" i="1"/>
  <c r="K110" i="1"/>
  <c r="O109" i="1"/>
  <c r="K109" i="1"/>
  <c r="G109" i="1"/>
  <c r="O108" i="1"/>
  <c r="G108" i="1"/>
  <c r="K107" i="1"/>
  <c r="G107" i="1"/>
  <c r="O106" i="1"/>
  <c r="K106" i="1"/>
  <c r="G106" i="1"/>
  <c r="K105" i="1"/>
  <c r="O104" i="1"/>
  <c r="K104" i="1"/>
  <c r="G104" i="1"/>
  <c r="O103" i="1"/>
  <c r="K103" i="1"/>
  <c r="G103" i="1"/>
  <c r="N122" i="1"/>
  <c r="J122" i="1"/>
  <c r="F122" i="1"/>
  <c r="N121" i="1"/>
  <c r="J121" i="1"/>
  <c r="F121" i="1"/>
  <c r="N120" i="1"/>
  <c r="J120" i="1"/>
  <c r="F120" i="1"/>
  <c r="N119" i="1"/>
  <c r="J119" i="1"/>
  <c r="F119" i="1"/>
  <c r="N118" i="1"/>
  <c r="J118" i="1"/>
  <c r="F118" i="1"/>
  <c r="N117" i="1"/>
  <c r="J117" i="1"/>
  <c r="F117" i="1"/>
  <c r="N116" i="1"/>
  <c r="J116" i="1"/>
  <c r="F116" i="1"/>
  <c r="N115" i="1"/>
  <c r="J115" i="1"/>
  <c r="F115" i="1"/>
  <c r="N114" i="1"/>
  <c r="J114" i="1"/>
  <c r="F114" i="1"/>
  <c r="N113" i="1"/>
  <c r="J113" i="1"/>
  <c r="F113" i="1"/>
  <c r="N112" i="1"/>
  <c r="J112" i="1"/>
  <c r="O124" i="1"/>
  <c r="J97" i="1"/>
  <c r="F112" i="1"/>
  <c r="N111" i="1"/>
  <c r="J111" i="1"/>
  <c r="F111" i="1"/>
  <c r="N110" i="1"/>
  <c r="J110" i="1"/>
  <c r="F110" i="1"/>
  <c r="N109" i="1"/>
  <c r="J109" i="1"/>
  <c r="F109" i="1"/>
  <c r="N108" i="1"/>
  <c r="J108" i="1"/>
  <c r="F108" i="1"/>
  <c r="N107" i="1"/>
  <c r="J107" i="1"/>
  <c r="F107" i="1"/>
  <c r="N106" i="1"/>
  <c r="J106" i="1"/>
  <c r="F106" i="1"/>
  <c r="N105" i="1"/>
  <c r="J105" i="1"/>
  <c r="F105" i="1"/>
  <c r="N104" i="1"/>
  <c r="J104" i="1"/>
  <c r="F104" i="1"/>
  <c r="N103" i="1"/>
  <c r="F103" i="1"/>
  <c r="M122" i="1"/>
  <c r="I122" i="1"/>
  <c r="M121" i="1"/>
  <c r="I121" i="1"/>
  <c r="E121" i="1"/>
  <c r="I120" i="1"/>
  <c r="E120" i="1"/>
  <c r="M119" i="1"/>
  <c r="E119" i="1"/>
  <c r="M118" i="1"/>
  <c r="I118" i="1"/>
  <c r="M117" i="1"/>
  <c r="I117" i="1"/>
  <c r="E117" i="1"/>
  <c r="I116" i="1"/>
  <c r="E116" i="1"/>
  <c r="M115" i="1"/>
  <c r="E115" i="1"/>
  <c r="M114" i="1"/>
  <c r="I114" i="1"/>
  <c r="M113" i="1"/>
  <c r="I113" i="1"/>
  <c r="E113" i="1"/>
  <c r="I112" i="1"/>
  <c r="E112" i="1"/>
  <c r="M111" i="1"/>
  <c r="E111" i="1"/>
  <c r="M110" i="1"/>
  <c r="I110" i="1"/>
  <c r="N97" i="1"/>
  <c r="N124" i="1"/>
  <c r="F97" i="1"/>
  <c r="F124" i="1"/>
  <c r="J103" i="1"/>
  <c r="M109" i="1"/>
  <c r="I109" i="1"/>
  <c r="E109" i="1"/>
  <c r="M108" i="1"/>
  <c r="I108" i="1"/>
  <c r="E108" i="1"/>
  <c r="M107" i="1"/>
  <c r="I107" i="1"/>
  <c r="E107" i="1"/>
  <c r="M106" i="1"/>
  <c r="I106" i="1"/>
  <c r="E106" i="1"/>
  <c r="M105" i="1"/>
  <c r="I105" i="1"/>
  <c r="E105" i="1"/>
  <c r="M104" i="1"/>
  <c r="I104" i="1"/>
  <c r="E104" i="1"/>
  <c r="M103" i="1"/>
  <c r="I103" i="1"/>
  <c r="E103" i="1"/>
  <c r="H97" i="1"/>
  <c r="O33" i="1"/>
  <c r="N33" i="1"/>
  <c r="M33" i="1"/>
  <c r="L33" i="1"/>
  <c r="K33" i="1"/>
  <c r="J33" i="1"/>
  <c r="I33" i="1"/>
  <c r="H33" i="1"/>
  <c r="G33" i="1"/>
  <c r="F33" i="1"/>
  <c r="E33" i="1"/>
  <c r="D33" i="1"/>
  <c r="O32" i="1"/>
  <c r="N32" i="1"/>
  <c r="M32" i="1"/>
  <c r="L32" i="1"/>
  <c r="K32" i="1"/>
  <c r="J32" i="1"/>
  <c r="I32" i="1"/>
  <c r="H32" i="1"/>
  <c r="G32" i="1"/>
  <c r="F32" i="1"/>
  <c r="E32" i="1"/>
  <c r="D32" i="1"/>
  <c r="O31" i="1"/>
  <c r="N31" i="1"/>
  <c r="M31" i="1"/>
  <c r="L31" i="1"/>
  <c r="K31" i="1"/>
  <c r="J31" i="1"/>
  <c r="I31" i="1"/>
  <c r="H31" i="1"/>
  <c r="G31" i="1"/>
  <c r="F31" i="1"/>
  <c r="E31" i="1"/>
  <c r="D31" i="1"/>
  <c r="O30" i="1"/>
  <c r="N30" i="1"/>
  <c r="M30" i="1"/>
  <c r="L30" i="1"/>
  <c r="K30" i="1"/>
  <c r="J30" i="1"/>
  <c r="I30" i="1"/>
  <c r="H30" i="1"/>
  <c r="G30" i="1"/>
  <c r="F30" i="1"/>
  <c r="E30" i="1"/>
  <c r="D30" i="1"/>
  <c r="O29" i="1"/>
  <c r="N29" i="1"/>
  <c r="M29" i="1"/>
  <c r="L29" i="1"/>
  <c r="K29" i="1"/>
  <c r="J29" i="1"/>
  <c r="I29" i="1"/>
  <c r="H29" i="1"/>
  <c r="G29" i="1"/>
  <c r="F29" i="1"/>
  <c r="E29" i="1"/>
  <c r="D29" i="1"/>
  <c r="O28" i="1"/>
  <c r="N28" i="1"/>
  <c r="M28" i="1"/>
  <c r="L28" i="1"/>
  <c r="K28" i="1"/>
  <c r="J28" i="1"/>
  <c r="I28" i="1"/>
  <c r="H28" i="1"/>
  <c r="G28" i="1"/>
  <c r="F28" i="1"/>
  <c r="E28" i="1"/>
  <c r="D28" i="1"/>
  <c r="O27" i="1"/>
  <c r="N27" i="1"/>
  <c r="M27" i="1"/>
  <c r="L27" i="1"/>
  <c r="K27" i="1"/>
  <c r="J27" i="1"/>
  <c r="I27" i="1"/>
  <c r="H27" i="1"/>
  <c r="G27" i="1"/>
  <c r="F27" i="1"/>
  <c r="E27" i="1"/>
  <c r="D27" i="1"/>
  <c r="O26" i="1"/>
  <c r="N26" i="1"/>
  <c r="M26" i="1"/>
  <c r="L26" i="1"/>
  <c r="K26" i="1"/>
  <c r="J26" i="1"/>
  <c r="I26" i="1"/>
  <c r="H26" i="1"/>
  <c r="G26" i="1"/>
  <c r="F26" i="1"/>
  <c r="E26" i="1"/>
  <c r="D26" i="1"/>
  <c r="O25" i="1"/>
  <c r="N25" i="1"/>
  <c r="M25" i="1"/>
  <c r="L25" i="1"/>
  <c r="K25" i="1"/>
  <c r="J25" i="1"/>
  <c r="I25" i="1"/>
  <c r="H25" i="1"/>
  <c r="G25" i="1"/>
  <c r="F25" i="1"/>
  <c r="E25" i="1"/>
  <c r="D25" i="1"/>
  <c r="O24" i="1"/>
  <c r="N24" i="1"/>
  <c r="M24" i="1"/>
  <c r="L24" i="1"/>
  <c r="K24" i="1"/>
  <c r="J24" i="1"/>
  <c r="I24" i="1"/>
  <c r="H24" i="1"/>
  <c r="G24" i="1"/>
  <c r="F24" i="1"/>
  <c r="E24" i="1"/>
  <c r="D24" i="1"/>
  <c r="O23" i="1"/>
  <c r="N23" i="1"/>
  <c r="M23" i="1"/>
  <c r="L23" i="1"/>
  <c r="K23" i="1"/>
  <c r="J23" i="1"/>
  <c r="I23" i="1"/>
  <c r="H23" i="1"/>
  <c r="G23" i="1"/>
  <c r="F23" i="1"/>
  <c r="E23" i="1"/>
  <c r="D23" i="1"/>
  <c r="O22" i="1"/>
  <c r="N22" i="1"/>
  <c r="M22" i="1"/>
  <c r="L22" i="1"/>
  <c r="K22" i="1"/>
  <c r="J22" i="1"/>
  <c r="I22" i="1"/>
  <c r="H22" i="1"/>
  <c r="G22" i="1"/>
  <c r="F22" i="1"/>
  <c r="E22" i="1"/>
  <c r="D22" i="1"/>
  <c r="O21" i="1"/>
  <c r="N21" i="1"/>
  <c r="M21" i="1"/>
  <c r="L21" i="1"/>
  <c r="K21" i="1"/>
  <c r="J21" i="1"/>
  <c r="I21" i="1"/>
  <c r="H21" i="1"/>
  <c r="G21" i="1"/>
  <c r="F21" i="1"/>
  <c r="E21" i="1"/>
  <c r="D21" i="1"/>
  <c r="O20" i="1"/>
  <c r="N20" i="1"/>
  <c r="M20" i="1"/>
  <c r="L20" i="1"/>
  <c r="K20" i="1"/>
  <c r="J20" i="1"/>
  <c r="I20" i="1"/>
  <c r="H20" i="1"/>
  <c r="G20" i="1"/>
  <c r="F20" i="1"/>
  <c r="E20" i="1"/>
  <c r="D20" i="1"/>
  <c r="O19" i="1"/>
  <c r="N19" i="1"/>
  <c r="M19" i="1"/>
  <c r="L19" i="1"/>
  <c r="K19" i="1"/>
  <c r="J19" i="1"/>
  <c r="I19" i="1"/>
  <c r="H19" i="1"/>
  <c r="G19" i="1"/>
  <c r="F19" i="1"/>
  <c r="E19" i="1"/>
  <c r="D19" i="1"/>
  <c r="O18" i="1"/>
  <c r="N18" i="1"/>
  <c r="M18" i="1"/>
  <c r="L18" i="1"/>
  <c r="K18" i="1"/>
  <c r="J18" i="1"/>
  <c r="I18" i="1"/>
  <c r="H18" i="1"/>
  <c r="G18" i="1"/>
  <c r="F18" i="1"/>
  <c r="E18" i="1"/>
  <c r="D18" i="1"/>
  <c r="O17" i="1"/>
  <c r="N17" i="1"/>
  <c r="M17" i="1"/>
  <c r="L17" i="1"/>
  <c r="K17" i="1"/>
  <c r="J17" i="1"/>
  <c r="I17" i="1"/>
  <c r="H17" i="1"/>
  <c r="G17" i="1"/>
  <c r="F17" i="1"/>
  <c r="E17" i="1"/>
  <c r="D17" i="1"/>
  <c r="O16" i="1"/>
  <c r="N16" i="1"/>
  <c r="M16" i="1"/>
  <c r="L16" i="1"/>
  <c r="K16" i="1"/>
  <c r="J16" i="1"/>
  <c r="I16" i="1"/>
  <c r="H16" i="1"/>
  <c r="G16" i="1"/>
  <c r="F16" i="1"/>
  <c r="E16" i="1"/>
  <c r="D16" i="1"/>
  <c r="O15" i="1"/>
  <c r="N15" i="1"/>
  <c r="M15" i="1"/>
  <c r="L15" i="1"/>
  <c r="K15" i="1"/>
  <c r="J15" i="1"/>
  <c r="I15" i="1"/>
  <c r="H15" i="1"/>
  <c r="G15" i="1"/>
  <c r="F15" i="1"/>
  <c r="E15" i="1"/>
  <c r="D15" i="1"/>
  <c r="O14" i="1"/>
  <c r="N14" i="1"/>
  <c r="M14" i="1"/>
  <c r="L14" i="1"/>
  <c r="K14" i="1"/>
  <c r="J14" i="1"/>
  <c r="I14" i="1"/>
  <c r="H14" i="1"/>
  <c r="G14" i="1"/>
  <c r="F14" i="1"/>
  <c r="E14" i="1"/>
  <c r="D14" i="1"/>
  <c r="O13" i="1"/>
  <c r="N13" i="1"/>
  <c r="M13" i="1"/>
  <c r="L13" i="1"/>
  <c r="K13" i="1"/>
  <c r="J13" i="1"/>
  <c r="I13" i="1"/>
  <c r="H13" i="1"/>
  <c r="G13" i="1"/>
  <c r="F13" i="1"/>
  <c r="E13" i="1"/>
  <c r="D13" i="1"/>
  <c r="O12" i="1"/>
  <c r="N12" i="1"/>
  <c r="M12" i="1"/>
  <c r="L12" i="1"/>
  <c r="K12" i="1"/>
  <c r="J12" i="1"/>
  <c r="I12" i="1"/>
  <c r="H12" i="1"/>
  <c r="G12" i="1"/>
  <c r="F12" i="1"/>
  <c r="E12" i="1"/>
  <c r="D12" i="1"/>
  <c r="E11" i="1"/>
  <c r="F11" i="1"/>
  <c r="G11" i="1"/>
  <c r="H11" i="1"/>
  <c r="I11" i="1"/>
  <c r="J11" i="1"/>
  <c r="K11" i="1"/>
  <c r="L11" i="1"/>
  <c r="M11" i="1"/>
  <c r="N11" i="1"/>
  <c r="O11" i="1"/>
  <c r="D11" i="1"/>
  <c r="A11" i="1"/>
  <c r="N123" i="1" l="1"/>
  <c r="M123" i="1"/>
  <c r="J123" i="1"/>
  <c r="I123" i="1"/>
  <c r="E123" i="1"/>
  <c r="B122" i="1"/>
  <c r="B121" i="1"/>
  <c r="B120" i="1"/>
  <c r="B119" i="1"/>
  <c r="B118" i="1"/>
  <c r="B117" i="1"/>
  <c r="B116" i="1"/>
  <c r="B115" i="1"/>
  <c r="B114" i="1"/>
  <c r="B113" i="1"/>
  <c r="B112" i="1"/>
  <c r="B111" i="1"/>
  <c r="B110" i="1"/>
  <c r="B109" i="1"/>
  <c r="B108" i="1"/>
  <c r="B107" i="1"/>
  <c r="B106" i="1"/>
  <c r="B105" i="1"/>
  <c r="B104" i="1"/>
  <c r="B103" i="1"/>
  <c r="O123" i="1"/>
  <c r="L123" i="1"/>
  <c r="K123" i="1"/>
  <c r="H123" i="1"/>
  <c r="G123" i="1"/>
  <c r="F123" i="1"/>
  <c r="D123" i="1"/>
  <c r="B59" i="1" l="1"/>
  <c r="S59" i="1" s="1"/>
  <c r="B58" i="1"/>
  <c r="S58" i="1" s="1"/>
  <c r="B57" i="1"/>
  <c r="C56" i="1"/>
  <c r="C90" i="1" s="1"/>
  <c r="C119" i="1" s="1"/>
  <c r="B56" i="1"/>
  <c r="S56" i="1" s="1"/>
  <c r="B55" i="1"/>
  <c r="S55" i="1" s="1"/>
  <c r="B54" i="1"/>
  <c r="S54" i="1" s="1"/>
  <c r="B53" i="1"/>
  <c r="S53" i="1" s="1"/>
  <c r="B52" i="1"/>
  <c r="S52" i="1" s="1"/>
  <c r="B51" i="1"/>
  <c r="S51" i="1" s="1"/>
  <c r="B50" i="1"/>
  <c r="S50" i="1" s="1"/>
  <c r="B49" i="1"/>
  <c r="S49" i="1" s="1"/>
  <c r="B48" i="1"/>
  <c r="S48" i="1" s="1"/>
  <c r="B47" i="1"/>
  <c r="S47" i="1" s="1"/>
  <c r="B46" i="1"/>
  <c r="S46" i="1" s="1"/>
  <c r="B45" i="1"/>
  <c r="S45" i="1" s="1"/>
  <c r="B44" i="1"/>
  <c r="S44" i="1" s="1"/>
  <c r="B43" i="1"/>
  <c r="S43" i="1" s="1"/>
  <c r="B42" i="1"/>
  <c r="S42" i="1" s="1"/>
  <c r="B41" i="1"/>
  <c r="S41" i="1" s="1"/>
  <c r="B40" i="1"/>
  <c r="S40" i="1" s="1"/>
  <c r="A40" i="1"/>
  <c r="O60" i="1"/>
  <c r="N60" i="1"/>
  <c r="M60" i="1"/>
  <c r="L60" i="1"/>
  <c r="K60" i="1"/>
  <c r="J60" i="1"/>
  <c r="I60" i="1"/>
  <c r="H60" i="1"/>
  <c r="G60" i="1"/>
  <c r="F60" i="1"/>
  <c r="E60" i="1"/>
  <c r="D60" i="1"/>
  <c r="O34" i="1"/>
  <c r="L34" i="1"/>
  <c r="K48" i="1"/>
  <c r="J34" i="1"/>
  <c r="H34" i="1"/>
  <c r="G34" i="1"/>
  <c r="F34" i="1"/>
  <c r="D34" i="1"/>
  <c r="O59" i="1"/>
  <c r="N59" i="1"/>
  <c r="M59" i="1"/>
  <c r="L59" i="1"/>
  <c r="K59" i="1"/>
  <c r="J59" i="1"/>
  <c r="I59" i="1"/>
  <c r="H59" i="1"/>
  <c r="G59" i="1"/>
  <c r="F59" i="1"/>
  <c r="E59" i="1"/>
  <c r="D59" i="1"/>
  <c r="N58" i="1"/>
  <c r="L58" i="1"/>
  <c r="J58" i="1"/>
  <c r="H58" i="1"/>
  <c r="F58" i="1"/>
  <c r="D58" i="1"/>
  <c r="A57" i="1"/>
  <c r="F56" i="1"/>
  <c r="O55" i="1"/>
  <c r="N55" i="1"/>
  <c r="L55" i="1"/>
  <c r="K55" i="1"/>
  <c r="J55" i="1"/>
  <c r="H55" i="1"/>
  <c r="F55" i="1"/>
  <c r="D55" i="1"/>
  <c r="L54" i="1"/>
  <c r="J54" i="1"/>
  <c r="H54" i="1"/>
  <c r="F54" i="1"/>
  <c r="D54" i="1"/>
  <c r="N52" i="1"/>
  <c r="F52" i="1"/>
  <c r="O51" i="1"/>
  <c r="N51" i="1"/>
  <c r="M51" i="1"/>
  <c r="K51" i="1"/>
  <c r="J51" i="1"/>
  <c r="I51" i="1"/>
  <c r="G51" i="1"/>
  <c r="F51" i="1"/>
  <c r="E51" i="1"/>
  <c r="L50" i="1"/>
  <c r="H50" i="1"/>
  <c r="F50" i="1"/>
  <c r="D50" i="1"/>
  <c r="O47" i="1"/>
  <c r="N47" i="1"/>
  <c r="M47" i="1"/>
  <c r="L47" i="1"/>
  <c r="K47" i="1"/>
  <c r="J47" i="1"/>
  <c r="I47" i="1"/>
  <c r="H47" i="1"/>
  <c r="G47" i="1"/>
  <c r="F47" i="1"/>
  <c r="E47" i="1"/>
  <c r="D47" i="1"/>
  <c r="N46" i="1"/>
  <c r="L46" i="1"/>
  <c r="J46" i="1"/>
  <c r="H46" i="1"/>
  <c r="F46" i="1"/>
  <c r="D46" i="1"/>
  <c r="O43" i="1"/>
  <c r="N43" i="1"/>
  <c r="M43" i="1"/>
  <c r="L43" i="1"/>
  <c r="K43" i="1"/>
  <c r="J43" i="1"/>
  <c r="I43" i="1"/>
  <c r="H43" i="1"/>
  <c r="G43" i="1"/>
  <c r="F43" i="1"/>
  <c r="E43" i="1"/>
  <c r="D43" i="1"/>
  <c r="N42" i="1"/>
  <c r="L42" i="1"/>
  <c r="J42" i="1"/>
  <c r="H42" i="1"/>
  <c r="F42" i="1"/>
  <c r="D42" i="1"/>
  <c r="T40" i="1" l="1"/>
  <c r="A74" i="1"/>
  <c r="A103" i="1" s="1"/>
  <c r="R56" i="1"/>
  <c r="A91" i="1"/>
  <c r="A120" i="1" s="1"/>
  <c r="H61" i="1"/>
  <c r="O61" i="1"/>
  <c r="D61" i="1"/>
  <c r="J61" i="1"/>
  <c r="F61" i="1"/>
  <c r="G61" i="1"/>
  <c r="L61" i="1"/>
  <c r="D40" i="1"/>
  <c r="L40" i="1"/>
  <c r="G41" i="1"/>
  <c r="D41" i="1"/>
  <c r="H41" i="1"/>
  <c r="L41" i="1"/>
  <c r="G42" i="1"/>
  <c r="K42" i="1"/>
  <c r="O42" i="1"/>
  <c r="D45" i="1"/>
  <c r="H45" i="1"/>
  <c r="L45" i="1"/>
  <c r="G46" i="1"/>
  <c r="K46" i="1"/>
  <c r="O46" i="1"/>
  <c r="D49" i="1"/>
  <c r="H49" i="1"/>
  <c r="L49" i="1"/>
  <c r="G50" i="1"/>
  <c r="K50" i="1"/>
  <c r="O50" i="1"/>
  <c r="D53" i="1"/>
  <c r="H53" i="1"/>
  <c r="L53" i="1"/>
  <c r="D57" i="1"/>
  <c r="H57" i="1"/>
  <c r="L57" i="1"/>
  <c r="O48" i="1"/>
  <c r="K34" i="1"/>
  <c r="H40" i="1"/>
  <c r="K41" i="1"/>
  <c r="O41" i="1"/>
  <c r="D44" i="1"/>
  <c r="H44" i="1"/>
  <c r="L44" i="1"/>
  <c r="G45" i="1"/>
  <c r="K45" i="1"/>
  <c r="O45" i="1"/>
  <c r="D48" i="1"/>
  <c r="H48" i="1"/>
  <c r="L48" i="1"/>
  <c r="G49" i="1"/>
  <c r="K49" i="1"/>
  <c r="O49" i="1"/>
  <c r="D52" i="1"/>
  <c r="H52" i="1"/>
  <c r="L52" i="1"/>
  <c r="G53" i="1"/>
  <c r="K53" i="1"/>
  <c r="O53" i="1"/>
  <c r="D56" i="1"/>
  <c r="H56" i="1"/>
  <c r="L56" i="1"/>
  <c r="G57" i="1"/>
  <c r="K57" i="1"/>
  <c r="O57" i="1"/>
  <c r="E46" i="1"/>
  <c r="I50" i="1"/>
  <c r="M46" i="1"/>
  <c r="I44" i="1"/>
  <c r="M44" i="1"/>
  <c r="E48" i="1"/>
  <c r="I48" i="1"/>
  <c r="G54" i="1"/>
  <c r="K54" i="1"/>
  <c r="O54" i="1"/>
  <c r="G58" i="1"/>
  <c r="K58" i="1"/>
  <c r="O58" i="1"/>
  <c r="E40" i="1"/>
  <c r="M40" i="1"/>
  <c r="G40" i="1"/>
  <c r="K40" i="1"/>
  <c r="O40" i="1"/>
  <c r="G44" i="1"/>
  <c r="K44" i="1"/>
  <c r="O44" i="1"/>
  <c r="G48" i="1"/>
  <c r="G52" i="1"/>
  <c r="K52" i="1"/>
  <c r="O52" i="1"/>
  <c r="G56" i="1"/>
  <c r="K56" i="1"/>
  <c r="O56" i="1"/>
  <c r="I40" i="1"/>
  <c r="E42" i="1"/>
  <c r="E44" i="1"/>
  <c r="M48" i="1"/>
  <c r="E52" i="1"/>
  <c r="I52" i="1"/>
  <c r="M52" i="1"/>
  <c r="E56" i="1"/>
  <c r="I56" i="1"/>
  <c r="M56" i="1"/>
  <c r="N34" i="1"/>
  <c r="N49" i="1"/>
  <c r="I42" i="1"/>
  <c r="M49" i="1"/>
  <c r="N54" i="1"/>
  <c r="N56" i="1"/>
  <c r="J57" i="1"/>
  <c r="F40" i="1"/>
  <c r="J40" i="1"/>
  <c r="N40" i="1"/>
  <c r="E41" i="1"/>
  <c r="I41" i="1"/>
  <c r="M41" i="1"/>
  <c r="F44" i="1"/>
  <c r="J44" i="1"/>
  <c r="N44" i="1"/>
  <c r="E45" i="1"/>
  <c r="I45" i="1"/>
  <c r="M45" i="1"/>
  <c r="F48" i="1"/>
  <c r="J48" i="1"/>
  <c r="N48" i="1"/>
  <c r="E49" i="1"/>
  <c r="I49" i="1"/>
  <c r="J52" i="1"/>
  <c r="E53" i="1"/>
  <c r="I53" i="1"/>
  <c r="M53" i="1"/>
  <c r="G55" i="1"/>
  <c r="Q26" i="1"/>
  <c r="J56" i="1"/>
  <c r="M42" i="1"/>
  <c r="I46" i="1"/>
  <c r="F41" i="1"/>
  <c r="J41" i="1"/>
  <c r="N41" i="1"/>
  <c r="F45" i="1"/>
  <c r="J45" i="1"/>
  <c r="N45" i="1"/>
  <c r="F49" i="1"/>
  <c r="J49" i="1"/>
  <c r="E50" i="1"/>
  <c r="M50" i="1"/>
  <c r="F53" i="1"/>
  <c r="N53" i="1"/>
  <c r="F57" i="1"/>
  <c r="N57" i="1"/>
  <c r="J53" i="1"/>
  <c r="D51" i="1"/>
  <c r="H51" i="1"/>
  <c r="L51" i="1"/>
  <c r="P51" i="1" s="1"/>
  <c r="E54" i="1"/>
  <c r="I54" i="1"/>
  <c r="M54" i="1"/>
  <c r="E57" i="1"/>
  <c r="I57" i="1"/>
  <c r="M57" i="1"/>
  <c r="J50" i="1"/>
  <c r="N50" i="1"/>
  <c r="E55" i="1"/>
  <c r="I55" i="1"/>
  <c r="M55" i="1"/>
  <c r="E58" i="1"/>
  <c r="I58" i="1"/>
  <c r="M58" i="1"/>
  <c r="K61" i="1" l="1"/>
  <c r="N61" i="1"/>
  <c r="C13" i="1" l="1"/>
  <c r="C42" i="1" s="1"/>
  <c r="C14" i="1"/>
  <c r="C43" i="1" s="1"/>
  <c r="C15" i="1"/>
  <c r="C44" i="1" s="1"/>
  <c r="C16" i="1"/>
  <c r="C45" i="1" s="1"/>
  <c r="C17" i="1"/>
  <c r="C46" i="1" s="1"/>
  <c r="C18" i="1"/>
  <c r="C47" i="1" s="1"/>
  <c r="C19" i="1"/>
  <c r="C48" i="1" s="1"/>
  <c r="C20" i="1"/>
  <c r="C49" i="1" s="1"/>
  <c r="C21" i="1"/>
  <c r="C50" i="1" s="1"/>
  <c r="C22" i="1"/>
  <c r="C51" i="1" s="1"/>
  <c r="C23" i="1"/>
  <c r="C52" i="1" s="1"/>
  <c r="C24" i="1"/>
  <c r="C53" i="1" s="1"/>
  <c r="C25" i="1"/>
  <c r="C54" i="1" s="1"/>
  <c r="C26" i="1"/>
  <c r="C55" i="1" s="1"/>
  <c r="C28" i="1"/>
  <c r="C57" i="1" s="1"/>
  <c r="C91" i="1" s="1"/>
  <c r="C120" i="1" s="1"/>
  <c r="C29" i="1"/>
  <c r="C58" i="1" s="1"/>
  <c r="C30" i="1"/>
  <c r="C59" i="1" s="1"/>
  <c r="C76" i="1" l="1"/>
  <c r="C105" i="1" s="1"/>
  <c r="R42" i="1"/>
  <c r="C83" i="1"/>
  <c r="C112" i="1" s="1"/>
  <c r="R49" i="1"/>
  <c r="R45" i="1"/>
  <c r="C79" i="1"/>
  <c r="C108" i="1" s="1"/>
  <c r="C93" i="1"/>
  <c r="C122" i="1" s="1"/>
  <c r="R59" i="1"/>
  <c r="R50" i="1"/>
  <c r="C84" i="1"/>
  <c r="C113" i="1" s="1"/>
  <c r="R58" i="1"/>
  <c r="C92" i="1"/>
  <c r="C121" i="1" s="1"/>
  <c r="C86" i="1"/>
  <c r="C115" i="1" s="1"/>
  <c r="R52" i="1"/>
  <c r="C82" i="1"/>
  <c r="C111" i="1" s="1"/>
  <c r="R48" i="1"/>
  <c r="C78" i="1"/>
  <c r="C107" i="1" s="1"/>
  <c r="R44" i="1"/>
  <c r="R54" i="1"/>
  <c r="C88" i="1"/>
  <c r="C117" i="1" s="1"/>
  <c r="R46" i="1"/>
  <c r="C80" i="1"/>
  <c r="C109" i="1" s="1"/>
  <c r="R53" i="1"/>
  <c r="C87" i="1"/>
  <c r="C116" i="1" s="1"/>
  <c r="R55" i="1"/>
  <c r="C89" i="1"/>
  <c r="C118" i="1" s="1"/>
  <c r="R51" i="1"/>
  <c r="C85" i="1"/>
  <c r="C114" i="1" s="1"/>
  <c r="R47" i="1"/>
  <c r="C81" i="1"/>
  <c r="C110" i="1" s="1"/>
  <c r="R43" i="1"/>
  <c r="C77" i="1"/>
  <c r="C106" i="1" s="1"/>
  <c r="C12" i="1"/>
  <c r="C41" i="1" s="1"/>
  <c r="C11" i="1"/>
  <c r="C40" i="1" s="1"/>
  <c r="R40" i="1" l="1"/>
  <c r="C74" i="1"/>
  <c r="C103" i="1" s="1"/>
  <c r="C75" i="1"/>
  <c r="C104" i="1" s="1"/>
  <c r="R41" i="1"/>
  <c r="A30" i="1" l="1"/>
  <c r="A59" i="1" s="1"/>
  <c r="A29" i="1"/>
  <c r="A58" i="1" s="1"/>
  <c r="A25" i="1"/>
  <c r="A54" i="1" s="1"/>
  <c r="A21" i="1"/>
  <c r="A50" i="1" s="1"/>
  <c r="A17" i="1"/>
  <c r="A46" i="1" s="1"/>
  <c r="A13" i="1"/>
  <c r="A42" i="1" s="1"/>
  <c r="A22" i="1"/>
  <c r="A51" i="1" s="1"/>
  <c r="A18" i="1"/>
  <c r="A47" i="1" s="1"/>
  <c r="A14" i="1"/>
  <c r="A43" i="1" s="1"/>
  <c r="A24" i="1"/>
  <c r="A53" i="1" s="1"/>
  <c r="A20" i="1"/>
  <c r="A49" i="1" s="1"/>
  <c r="A16" i="1"/>
  <c r="A45" i="1" s="1"/>
  <c r="A26" i="1"/>
  <c r="A55" i="1" s="1"/>
  <c r="A12" i="1"/>
  <c r="A41" i="1" s="1"/>
  <c r="A27" i="1"/>
  <c r="A56" i="1" s="1"/>
  <c r="A23" i="1"/>
  <c r="A52" i="1" s="1"/>
  <c r="A19" i="1"/>
  <c r="A48" i="1" s="1"/>
  <c r="A15" i="1"/>
  <c r="A44" i="1" s="1"/>
  <c r="A78" i="1" l="1"/>
  <c r="A107" i="1" s="1"/>
  <c r="T44" i="1"/>
  <c r="A86" i="1"/>
  <c r="A115" i="1" s="1"/>
  <c r="T52" i="1"/>
  <c r="T41" i="1"/>
  <c r="A75" i="1"/>
  <c r="A104" i="1" s="1"/>
  <c r="T47" i="1"/>
  <c r="A81" i="1"/>
  <c r="A110" i="1" s="1"/>
  <c r="T42" i="1"/>
  <c r="A76" i="1"/>
  <c r="A105" i="1" s="1"/>
  <c r="T50" i="1"/>
  <c r="A84" i="1"/>
  <c r="A113" i="1" s="1"/>
  <c r="A92" i="1"/>
  <c r="A121" i="1" s="1"/>
  <c r="T58" i="1"/>
  <c r="A79" i="1"/>
  <c r="A108" i="1" s="1"/>
  <c r="T45" i="1"/>
  <c r="A82" i="1"/>
  <c r="A111" i="1" s="1"/>
  <c r="T48" i="1"/>
  <c r="T56" i="1"/>
  <c r="A90" i="1"/>
  <c r="A119" i="1" s="1"/>
  <c r="T55" i="1"/>
  <c r="A89" i="1"/>
  <c r="A118" i="1" s="1"/>
  <c r="T49" i="1"/>
  <c r="A83" i="1"/>
  <c r="A112" i="1" s="1"/>
  <c r="T43" i="1"/>
  <c r="A77" i="1"/>
  <c r="A106" i="1" s="1"/>
  <c r="A85" i="1"/>
  <c r="A114" i="1" s="1"/>
  <c r="T51" i="1"/>
  <c r="T46" i="1"/>
  <c r="A80" i="1"/>
  <c r="A109" i="1" s="1"/>
  <c r="A88" i="1"/>
  <c r="A117" i="1" s="1"/>
  <c r="T54" i="1"/>
  <c r="T59" i="1"/>
  <c r="A93" i="1"/>
  <c r="A122" i="1" s="1"/>
  <c r="T53" i="1"/>
  <c r="A87" i="1"/>
  <c r="A116" i="1" s="1"/>
</calcChain>
</file>

<file path=xl/sharedStrings.xml><?xml version="1.0" encoding="utf-8"?>
<sst xmlns="http://schemas.openxmlformats.org/spreadsheetml/2006/main" count="168" uniqueCount="35">
  <si>
    <t>RÉPARTITION DES RETRAITES SELON LE MONTANT MENSUEL DE BASE</t>
  </si>
  <si>
    <t>FRANCE</t>
  </si>
  <si>
    <t>HOMMES</t>
  </si>
  <si>
    <t>(effectifs)</t>
  </si>
  <si>
    <t>Montant mensuel
(en euros)</t>
  </si>
  <si>
    <t>Bénéficiaires du L.815-2/3,
de l'ASPA ou de l'ASI</t>
  </si>
  <si>
    <t>Non bénéficiaires du L.815-2/3,
 de l'ASPA ou de l'ASI</t>
  </si>
  <si>
    <t>Ensemble</t>
  </si>
  <si>
    <t xml:space="preserve"> Droit direct (servi avec ou sans droit dérivé)</t>
  </si>
  <si>
    <t>Droit dérivé servi seul</t>
  </si>
  <si>
    <t>Total</t>
  </si>
  <si>
    <t>Montant de l'avantage</t>
  </si>
  <si>
    <t>de droit direct</t>
  </si>
  <si>
    <t>de droit dérivé</t>
  </si>
  <si>
    <t>de droit direct et dérivé</t>
  </si>
  <si>
    <t>à - de</t>
  </si>
  <si>
    <t>sous-total</t>
  </si>
  <si>
    <t>Montant moyen</t>
  </si>
  <si>
    <t>Non ventilables</t>
  </si>
  <si>
    <t>TOTAL</t>
  </si>
  <si>
    <t>page 5</t>
  </si>
  <si>
    <t>* Montant (en euros) après application du minimum contributif et écrêtement au plafond de la sécurité sociale, non compris les avantages complémentaires et les compléments de pension, hors régimes complémentaires, avant déduction des prélèvements sociaux.</t>
  </si>
  <si>
    <t>** Servis seuls au régime général.</t>
  </si>
  <si>
    <t>Source : SNSP.</t>
  </si>
  <si>
    <t>Droits directs</t>
  </si>
  <si>
    <t>F3-05</t>
  </si>
  <si>
    <t>F3-05 fin</t>
  </si>
  <si>
    <t>FEMMES</t>
  </si>
  <si>
    <t>Minimum AVTS</t>
  </si>
  <si>
    <t>Minimum des Pr</t>
  </si>
  <si>
    <t>Maximum des Pr</t>
  </si>
  <si>
    <t>Modifier les liaisons chaque année</t>
  </si>
  <si>
    <t>Droits dérivés servis seuls</t>
  </si>
  <si>
    <t>Page 102</t>
  </si>
  <si>
    <t>Répartition du montant de la retraite de base (après application des règles de minimum et maximum) au 31 décembre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</si>
</sst>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quot;  &quot;"/>
    <numFmt numFmtId="165" formatCode="#,##0_ "/>
    <numFmt numFmtId="166" formatCode="0.0%"/>
    <numFmt numFmtId="167" formatCode="#,##0&quot; €&quot;"/>
    <numFmt numFmtId="168" formatCode="#,##0.00&quot; €&quot;"/>
    <numFmt numFmtId="169" formatCode="0.0"/>
    <numFmt numFmtId="170" formatCode="#,##0.0"/>
  </numFmts>
  <fonts count="12" x14ac:knownFonts="1">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8"/>
      <color indexed="10"/>
      <name val="Arial"/>
      <family val="2"/>
    </font>
    <font>
      <sz val="8"/>
      <color theme="0"/>
      <name val="Arial"/>
      <family val="2"/>
    </font>
    <font>
      <b/>
      <sz val="8"/>
      <name val="Helvetica"/>
      <family val="2"/>
    </font>
    <font>
      <sz val="9"/>
      <color rgb="FFFF0000"/>
      <name val="Arial"/>
      <family val="2"/>
    </font>
    <font>
      <sz val="9"/>
      <color theme="0"/>
      <name val="Arial"/>
      <family val="2"/>
    </font>
    <font>
      <sz val="8"/>
      <name val="Helvetica"/>
      <family val="2"/>
    </font>
  </fonts>
  <fills count="6">
    <fill>
      <patternFill patternType="none"/>
    </fill>
    <fill>
      <patternFill patternType="gray125"/>
    </fill>
    <fill>
      <patternFill patternType="solid">
        <fgColor rgb="FFFFFF00"/>
        <bgColor indexed="64"/>
      </patternFill>
    </fill>
    <fill>
      <patternFill patternType="solid">
        <fgColor theme="4" tint="-0.249977111117893"/>
        <bgColor indexed="64"/>
      </patternFill>
    </fill>
    <fill>
      <patternFill patternType="solid">
        <fgColor rgb="FFFFC000"/>
        <bgColor indexed="64"/>
      </patternFill>
    </fill>
    <fill>
      <patternFill patternType="solid">
        <fgColor theme="9" tint="-0.249977111117893"/>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9" fontId="3" fillId="0" borderId="0" applyFont="0" applyFill="0" applyBorder="0" applyAlignment="0" applyProtection="0"/>
    <xf numFmtId="0" fontId="1" fillId="0" borderId="0"/>
  </cellStyleXfs>
  <cellXfs count="134">
    <xf numFmtId="0" fontId="0" fillId="0" borderId="0" xfId="0"/>
    <xf numFmtId="0" fontId="2" fillId="0" borderId="0" xfId="2" applyFont="1" applyFill="1" applyAlignment="1">
      <alignment horizontal="centerContinuous"/>
    </xf>
    <xf numFmtId="0" fontId="3" fillId="0" borderId="0" xfId="2" applyFont="1" applyFill="1"/>
    <xf numFmtId="0" fontId="0" fillId="0" borderId="0" xfId="0" applyFill="1"/>
    <xf numFmtId="0" fontId="2" fillId="0" borderId="0" xfId="2" applyFont="1" applyFill="1" applyAlignment="1">
      <alignment horizontal="centerContinuous" vertical="center"/>
    </xf>
    <xf numFmtId="0" fontId="4" fillId="0" borderId="0" xfId="2" applyFont="1" applyFill="1" applyAlignment="1">
      <alignment horizontal="centerContinuous" vertical="center"/>
    </xf>
    <xf numFmtId="0" fontId="4" fillId="0" borderId="0" xfId="2" applyFont="1" applyFill="1" applyAlignment="1">
      <alignment horizontal="center" vertical="center" wrapText="1"/>
    </xf>
    <xf numFmtId="0" fontId="4" fillId="0" borderId="0" xfId="2" applyFont="1" applyFill="1" applyAlignment="1">
      <alignment vertical="center"/>
    </xf>
    <xf numFmtId="0" fontId="3" fillId="0" borderId="0" xfId="0" applyFont="1" applyFill="1"/>
    <xf numFmtId="0" fontId="4" fillId="0" borderId="0" xfId="2" applyFont="1" applyFill="1"/>
    <xf numFmtId="0" fontId="5" fillId="0" borderId="3" xfId="2" applyFont="1" applyFill="1" applyBorder="1" applyAlignment="1">
      <alignment horizontal="centerContinuous" vertical="center" wrapText="1"/>
    </xf>
    <xf numFmtId="0" fontId="5" fillId="0" borderId="3" xfId="2" applyFont="1" applyFill="1" applyBorder="1" applyAlignment="1">
      <alignment horizontal="centerContinuous" vertical="center"/>
    </xf>
    <xf numFmtId="0" fontId="5" fillId="0" borderId="2" xfId="2" applyFont="1" applyFill="1" applyBorder="1" applyAlignment="1">
      <alignment horizontal="centerContinuous" vertical="center"/>
    </xf>
    <xf numFmtId="0" fontId="5" fillId="0" borderId="4" xfId="2" applyFont="1" applyFill="1" applyBorder="1" applyAlignment="1">
      <alignment horizontal="centerContinuous" vertical="center"/>
    </xf>
    <xf numFmtId="0" fontId="5" fillId="0" borderId="9" xfId="2" applyFont="1" applyFill="1" applyBorder="1" applyAlignment="1">
      <alignment horizontal="centerContinuous" vertical="center" wrapText="1"/>
    </xf>
    <xf numFmtId="0" fontId="5" fillId="0" borderId="9" xfId="2" applyFont="1" applyFill="1" applyBorder="1" applyAlignment="1">
      <alignment horizontal="center" vertical="center"/>
    </xf>
    <xf numFmtId="0" fontId="6" fillId="0" borderId="0"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5" fillId="0" borderId="9" xfId="2" applyFont="1" applyFill="1" applyBorder="1" applyAlignment="1">
      <alignment horizontal="center" vertical="center" wrapText="1"/>
    </xf>
    <xf numFmtId="0" fontId="1" fillId="0" borderId="0" xfId="2" applyFill="1"/>
    <xf numFmtId="164" fontId="4" fillId="0" borderId="5" xfId="2" quotePrefix="1" applyNumberFormat="1" applyFont="1" applyFill="1" applyBorder="1" applyAlignment="1">
      <alignment horizontal="right"/>
    </xf>
    <xf numFmtId="0" fontId="4" fillId="0" borderId="0" xfId="2" applyFont="1" applyFill="1" applyBorder="1" applyAlignment="1">
      <alignment horizontal="right"/>
    </xf>
    <xf numFmtId="1" fontId="4" fillId="0" borderId="0" xfId="2" applyNumberFormat="1" applyFont="1" applyFill="1" applyBorder="1" applyAlignment="1">
      <alignment horizontal="right"/>
    </xf>
    <xf numFmtId="3" fontId="4" fillId="0" borderId="2" xfId="2" applyNumberFormat="1" applyFont="1" applyFill="1" applyBorder="1" applyProtection="1">
      <protection locked="0"/>
    </xf>
    <xf numFmtId="165" fontId="4" fillId="0" borderId="0" xfId="2" applyNumberFormat="1" applyFont="1" applyFill="1" applyAlignment="1"/>
    <xf numFmtId="0" fontId="4" fillId="0" borderId="0" xfId="2" applyFont="1" applyFill="1" applyAlignment="1"/>
    <xf numFmtId="164" fontId="4" fillId="0" borderId="5" xfId="2" applyNumberFormat="1" applyFont="1" applyFill="1" applyBorder="1" applyAlignment="1">
      <alignment vertical="center"/>
    </xf>
    <xf numFmtId="1" fontId="4" fillId="0" borderId="0" xfId="2" applyNumberFormat="1" applyFont="1" applyFill="1" applyBorder="1" applyAlignment="1">
      <alignment horizontal="right" vertical="center"/>
    </xf>
    <xf numFmtId="3" fontId="4" fillId="0" borderId="5" xfId="2" applyNumberFormat="1" applyFont="1" applyFill="1" applyBorder="1" applyProtection="1">
      <protection locked="0"/>
    </xf>
    <xf numFmtId="3" fontId="4" fillId="0" borderId="10" xfId="2" applyNumberFormat="1" applyFont="1" applyFill="1" applyBorder="1" applyProtection="1">
      <protection locked="0"/>
    </xf>
    <xf numFmtId="3" fontId="4" fillId="0" borderId="0" xfId="2" applyNumberFormat="1" applyFont="1" applyFill="1" applyBorder="1" applyAlignment="1">
      <alignment vertical="center"/>
    </xf>
    <xf numFmtId="3" fontId="4" fillId="0" borderId="5" xfId="2" applyNumberFormat="1" applyFont="1" applyFill="1" applyBorder="1" applyAlignment="1"/>
    <xf numFmtId="3" fontId="4" fillId="0" borderId="10" xfId="2" applyNumberFormat="1" applyFont="1" applyFill="1" applyBorder="1" applyAlignment="1"/>
    <xf numFmtId="0" fontId="4" fillId="0" borderId="0" xfId="2" applyFont="1" applyFill="1" applyBorder="1" applyAlignment="1">
      <alignment vertical="center"/>
    </xf>
    <xf numFmtId="0" fontId="0" fillId="0" borderId="0" xfId="0" applyFill="1" applyBorder="1"/>
    <xf numFmtId="166" fontId="5" fillId="0" borderId="0" xfId="2" applyNumberFormat="1" applyFont="1" applyFill="1" applyBorder="1" applyAlignment="1">
      <alignment vertical="center"/>
    </xf>
    <xf numFmtId="3" fontId="7" fillId="0" borderId="0" xfId="2" applyNumberFormat="1" applyFont="1" applyFill="1" applyBorder="1" applyAlignment="1">
      <alignment vertical="center"/>
    </xf>
    <xf numFmtId="165" fontId="4" fillId="0" borderId="0" xfId="2" applyNumberFormat="1" applyFont="1" applyFill="1" applyBorder="1" applyAlignment="1">
      <alignment vertical="center"/>
    </xf>
    <xf numFmtId="0" fontId="1" fillId="0" borderId="0" xfId="2" applyFill="1" applyBorder="1"/>
    <xf numFmtId="0" fontId="8" fillId="0" borderId="0" xfId="0" applyFont="1" applyFill="1" applyBorder="1" applyAlignment="1">
      <alignment vertical="center"/>
    </xf>
    <xf numFmtId="3" fontId="7" fillId="0" borderId="0" xfId="2" applyNumberFormat="1" applyFont="1" applyFill="1" applyAlignment="1">
      <alignment vertical="center"/>
    </xf>
    <xf numFmtId="0" fontId="4" fillId="0" borderId="5" xfId="2" applyFont="1" applyFill="1" applyBorder="1" applyAlignment="1">
      <alignment vertical="center"/>
    </xf>
    <xf numFmtId="0" fontId="4" fillId="0" borderId="0" xfId="2" applyFont="1" applyFill="1" applyBorder="1" applyAlignment="1">
      <alignment horizontal="center" vertical="center"/>
    </xf>
    <xf numFmtId="3" fontId="4" fillId="0" borderId="5" xfId="2" applyNumberFormat="1" applyFont="1" applyFill="1" applyBorder="1" applyAlignment="1">
      <alignment vertical="center"/>
    </xf>
    <xf numFmtId="3" fontId="4" fillId="0" borderId="10" xfId="2" applyNumberFormat="1" applyFont="1" applyFill="1" applyBorder="1" applyAlignment="1">
      <alignment vertical="center"/>
    </xf>
    <xf numFmtId="0" fontId="5" fillId="0" borderId="0" xfId="2" applyFont="1" applyFill="1" applyBorder="1" applyAlignment="1">
      <alignment horizontal="center" vertical="center"/>
    </xf>
    <xf numFmtId="167" fontId="5" fillId="0" borderId="5" xfId="2" applyNumberFormat="1" applyFont="1" applyFill="1" applyBorder="1" applyAlignment="1">
      <alignment horizontal="right" vertical="center"/>
    </xf>
    <xf numFmtId="167" fontId="5" fillId="0" borderId="10" xfId="2" applyNumberFormat="1" applyFont="1" applyFill="1" applyBorder="1" applyAlignment="1">
      <alignment horizontal="right" vertical="center"/>
    </xf>
    <xf numFmtId="167" fontId="5" fillId="0" borderId="0" xfId="2" applyNumberFormat="1" applyFont="1" applyFill="1" applyBorder="1" applyAlignment="1">
      <alignment horizontal="right" vertical="center"/>
    </xf>
    <xf numFmtId="167" fontId="5" fillId="0" borderId="6" xfId="2" applyNumberFormat="1" applyFont="1" applyFill="1" applyBorder="1" applyAlignment="1">
      <alignment horizontal="right" vertical="center"/>
    </xf>
    <xf numFmtId="168" fontId="9" fillId="0" borderId="0" xfId="2" applyNumberFormat="1" applyFont="1" applyFill="1"/>
    <xf numFmtId="0" fontId="5" fillId="0" borderId="0" xfId="2" applyFont="1" applyFill="1" applyBorder="1" applyAlignment="1">
      <alignment vertical="center" wrapText="1"/>
    </xf>
    <xf numFmtId="3" fontId="4" fillId="0" borderId="7" xfId="2" applyNumberFormat="1" applyFont="1" applyFill="1" applyBorder="1" applyAlignment="1">
      <alignment vertical="center"/>
    </xf>
    <xf numFmtId="3" fontId="4" fillId="0" borderId="9" xfId="2" applyNumberFormat="1" applyFont="1" applyFill="1" applyBorder="1" applyAlignment="1">
      <alignment vertical="center"/>
    </xf>
    <xf numFmtId="3" fontId="4" fillId="0" borderId="0" xfId="2" applyNumberFormat="1" applyFont="1" applyFill="1" applyAlignment="1">
      <alignment vertical="center"/>
    </xf>
    <xf numFmtId="0" fontId="5" fillId="0" borderId="11" xfId="2" applyFont="1" applyFill="1" applyBorder="1" applyAlignment="1">
      <alignment vertical="center"/>
    </xf>
    <xf numFmtId="0" fontId="5" fillId="0" borderId="12" xfId="2" applyFont="1" applyFill="1" applyBorder="1" applyAlignment="1">
      <alignment horizontal="center" vertical="center"/>
    </xf>
    <xf numFmtId="0" fontId="5" fillId="0" borderId="12" xfId="2" applyFont="1" applyFill="1" applyBorder="1" applyAlignment="1">
      <alignment vertical="center"/>
    </xf>
    <xf numFmtId="3" fontId="5" fillId="0" borderId="11" xfId="2" applyNumberFormat="1" applyFont="1" applyFill="1" applyBorder="1" applyAlignment="1">
      <alignment horizontal="right" vertical="center"/>
    </xf>
    <xf numFmtId="3" fontId="5" fillId="0" borderId="14" xfId="2" applyNumberFormat="1" applyFont="1" applyFill="1" applyBorder="1" applyAlignment="1">
      <alignment horizontal="right" vertical="center"/>
    </xf>
    <xf numFmtId="0" fontId="3" fillId="0" borderId="0" xfId="0" applyFont="1" applyFill="1" applyAlignment="1">
      <alignment vertical="center"/>
    </xf>
    <xf numFmtId="0" fontId="3" fillId="0" borderId="0" xfId="0" applyFont="1" applyFill="1" applyAlignment="1">
      <alignment horizontal="center" vertical="center"/>
    </xf>
    <xf numFmtId="164" fontId="4" fillId="0" borderId="2" xfId="2" applyNumberFormat="1" applyFont="1" applyFill="1" applyBorder="1" applyAlignment="1">
      <alignment horizontal="right"/>
    </xf>
    <xf numFmtId="164" fontId="4" fillId="0" borderId="3" xfId="2" applyNumberFormat="1" applyFont="1" applyFill="1" applyBorder="1" applyAlignment="1">
      <alignment horizontal="right"/>
    </xf>
    <xf numFmtId="166" fontId="4" fillId="0" borderId="5" xfId="1" applyNumberFormat="1" applyFont="1" applyFill="1" applyBorder="1" applyAlignment="1"/>
    <xf numFmtId="166" fontId="4" fillId="0" borderId="15" xfId="1" applyNumberFormat="1" applyFont="1" applyFill="1" applyBorder="1" applyAlignment="1"/>
    <xf numFmtId="164" fontId="4" fillId="0" borderId="0" xfId="2" applyNumberFormat="1" applyFont="1" applyFill="1" applyBorder="1" applyAlignment="1">
      <alignment horizontal="right"/>
    </xf>
    <xf numFmtId="166" fontId="4" fillId="0" borderId="10" xfId="1" applyNumberFormat="1" applyFont="1" applyFill="1" applyBorder="1" applyAlignment="1"/>
    <xf numFmtId="10" fontId="1" fillId="0" borderId="0" xfId="2" applyNumberFormat="1" applyFill="1"/>
    <xf numFmtId="166" fontId="10" fillId="0" borderId="0" xfId="2" applyNumberFormat="1" applyFont="1" applyFill="1"/>
    <xf numFmtId="169" fontId="10" fillId="0" borderId="0" xfId="2" applyNumberFormat="1" applyFont="1" applyFill="1"/>
    <xf numFmtId="167" fontId="5" fillId="0" borderId="9" xfId="2" applyNumberFormat="1" applyFont="1" applyFill="1" applyBorder="1" applyAlignment="1">
      <alignment horizontal="right" vertical="center"/>
    </xf>
    <xf numFmtId="0" fontId="4" fillId="0" borderId="11" xfId="2" applyFont="1" applyFill="1" applyBorder="1" applyAlignment="1">
      <alignment vertical="center"/>
    </xf>
    <xf numFmtId="0" fontId="4" fillId="0" borderId="12" xfId="2" applyFont="1" applyFill="1" applyBorder="1" applyAlignment="1">
      <alignment vertical="center"/>
    </xf>
    <xf numFmtId="10" fontId="4" fillId="0" borderId="14" xfId="1" applyNumberFormat="1" applyFont="1" applyFill="1" applyBorder="1" applyAlignment="1"/>
    <xf numFmtId="0" fontId="4" fillId="0" borderId="0" xfId="0" applyFont="1" applyFill="1" applyAlignment="1">
      <alignment vertical="center"/>
    </xf>
    <xf numFmtId="0" fontId="11" fillId="0" borderId="0" xfId="0" applyFont="1" applyFill="1" applyAlignment="1">
      <alignment vertical="center"/>
    </xf>
    <xf numFmtId="10" fontId="4" fillId="0" borderId="0" xfId="2" applyNumberFormat="1" applyFont="1" applyFill="1"/>
    <xf numFmtId="0" fontId="4" fillId="0" borderId="0" xfId="2" applyFont="1" applyFill="1" applyBorder="1"/>
    <xf numFmtId="0" fontId="5" fillId="0" borderId="0" xfId="2" applyFont="1" applyFill="1" applyBorder="1" applyAlignment="1">
      <alignment horizontal="center" vertical="center"/>
    </xf>
    <xf numFmtId="0" fontId="2" fillId="0" borderId="0" xfId="0" applyFont="1" applyFill="1" applyAlignment="1">
      <alignment wrapText="1"/>
    </xf>
    <xf numFmtId="0" fontId="2" fillId="0" borderId="0" xfId="0" applyFont="1" applyFill="1" applyAlignment="1"/>
    <xf numFmtId="164" fontId="4" fillId="0" borderId="5" xfId="2" applyNumberFormat="1" applyFont="1" applyFill="1" applyBorder="1" applyAlignment="1">
      <alignment horizontal="right"/>
    </xf>
    <xf numFmtId="3" fontId="4" fillId="0" borderId="0" xfId="2" applyNumberFormat="1" applyFont="1" applyFill="1" applyAlignment="1"/>
    <xf numFmtId="3" fontId="4" fillId="0" borderId="5" xfId="2" quotePrefix="1" applyNumberFormat="1" applyFont="1" applyFill="1" applyBorder="1" applyAlignment="1">
      <alignment horizontal="right"/>
    </xf>
    <xf numFmtId="3" fontId="4" fillId="0" borderId="2" xfId="2" applyNumberFormat="1" applyFont="1" applyFill="1" applyBorder="1" applyAlignment="1">
      <alignment horizontal="right"/>
    </xf>
    <xf numFmtId="3" fontId="4" fillId="0" borderId="4" xfId="2" applyNumberFormat="1" applyFont="1" applyFill="1" applyBorder="1" applyAlignment="1">
      <alignment horizontal="right"/>
    </xf>
    <xf numFmtId="3" fontId="4" fillId="0" borderId="6" xfId="2" applyNumberFormat="1" applyFont="1" applyFill="1" applyBorder="1" applyAlignment="1">
      <alignment horizontal="right" vertical="center"/>
    </xf>
    <xf numFmtId="3" fontId="1" fillId="0" borderId="0" xfId="2" applyNumberFormat="1" applyFill="1" applyAlignment="1">
      <alignment horizontal="center"/>
    </xf>
    <xf numFmtId="3" fontId="0" fillId="0" borderId="0" xfId="0" applyNumberFormat="1" applyFill="1" applyAlignment="1">
      <alignment horizontal="center"/>
    </xf>
    <xf numFmtId="0" fontId="5" fillId="0" borderId="7"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10" fillId="3" borderId="0" xfId="2" applyFont="1" applyFill="1" applyAlignment="1">
      <alignment vertical="center"/>
    </xf>
    <xf numFmtId="3" fontId="4" fillId="0" borderId="4" xfId="2" applyNumberFormat="1" applyFont="1" applyFill="1" applyBorder="1" applyProtection="1">
      <protection locked="0"/>
    </xf>
    <xf numFmtId="3" fontId="4" fillId="0" borderId="6" xfId="2" applyNumberFormat="1" applyFont="1" applyFill="1" applyBorder="1" applyProtection="1">
      <protection locked="0"/>
    </xf>
    <xf numFmtId="3" fontId="4" fillId="0" borderId="0" xfId="2" applyNumberFormat="1" applyFont="1" applyFill="1" applyBorder="1" applyProtection="1">
      <protection locked="0"/>
    </xf>
    <xf numFmtId="3" fontId="4" fillId="0" borderId="1" xfId="2" applyNumberFormat="1" applyFont="1" applyFill="1" applyBorder="1" applyAlignment="1">
      <alignment vertical="center"/>
    </xf>
    <xf numFmtId="4" fontId="2" fillId="4" borderId="0" xfId="0" applyNumberFormat="1" applyFont="1" applyFill="1" applyAlignment="1">
      <alignment horizontal="center"/>
    </xf>
    <xf numFmtId="3" fontId="4" fillId="0" borderId="15" xfId="2" applyNumberFormat="1" applyFont="1" applyFill="1" applyBorder="1" applyProtection="1">
      <protection locked="0"/>
    </xf>
    <xf numFmtId="169" fontId="4" fillId="4" borderId="5" xfId="2" applyNumberFormat="1" applyFont="1" applyFill="1" applyBorder="1" applyAlignment="1">
      <alignment vertical="center"/>
    </xf>
    <xf numFmtId="169" fontId="4" fillId="4" borderId="0" xfId="2" applyNumberFormat="1" applyFont="1" applyFill="1" applyBorder="1" applyAlignment="1">
      <alignment horizontal="right" vertical="center"/>
    </xf>
    <xf numFmtId="169" fontId="4" fillId="4" borderId="5" xfId="2" applyNumberFormat="1" applyFont="1" applyFill="1" applyBorder="1" applyAlignment="1">
      <alignment horizontal="right"/>
    </xf>
    <xf numFmtId="169" fontId="4" fillId="4" borderId="0" xfId="2" applyNumberFormat="1" applyFont="1" applyFill="1" applyBorder="1" applyAlignment="1">
      <alignment horizontal="right"/>
    </xf>
    <xf numFmtId="170" fontId="4" fillId="4" borderId="5" xfId="2" quotePrefix="1" applyNumberFormat="1" applyFont="1" applyFill="1" applyBorder="1" applyAlignment="1">
      <alignment horizontal="right"/>
    </xf>
    <xf numFmtId="170" fontId="4" fillId="4" borderId="6" xfId="2" applyNumberFormat="1" applyFont="1" applyFill="1" applyBorder="1" applyProtection="1">
      <protection locked="0"/>
    </xf>
    <xf numFmtId="170" fontId="4" fillId="4" borderId="6" xfId="2" applyNumberFormat="1" applyFont="1" applyFill="1" applyBorder="1" applyAlignment="1">
      <alignment horizontal="right" vertical="center"/>
    </xf>
    <xf numFmtId="170" fontId="4" fillId="4" borderId="5" xfId="2" applyNumberFormat="1" applyFont="1" applyFill="1" applyBorder="1" applyAlignment="1">
      <alignment vertical="center"/>
    </xf>
    <xf numFmtId="0" fontId="5" fillId="0" borderId="0" xfId="2" applyFont="1" applyFill="1" applyBorder="1" applyAlignment="1">
      <alignment horizontal="center" vertical="center" wrapText="1"/>
    </xf>
    <xf numFmtId="0" fontId="2" fillId="2" borderId="0" xfId="0" applyFont="1" applyFill="1" applyAlignment="1">
      <alignment horizontal="center" vertical="center"/>
    </xf>
    <xf numFmtId="3" fontId="1" fillId="0" borderId="0" xfId="2" applyNumberFormat="1" applyFill="1" applyAlignment="1">
      <alignment horizontal="center" vertical="center"/>
    </xf>
    <xf numFmtId="0" fontId="3" fillId="0" borderId="0" xfId="2" applyFont="1" applyFill="1" applyAlignment="1">
      <alignment horizontal="center" vertical="center"/>
    </xf>
    <xf numFmtId="0" fontId="1" fillId="5" borderId="0" xfId="2" applyFill="1" applyAlignment="1">
      <alignment horizontal="center" vertical="center"/>
    </xf>
    <xf numFmtId="0" fontId="4" fillId="0" borderId="0" xfId="2" applyFont="1" applyFill="1" applyAlignment="1">
      <alignment horizontal="center" vertical="center"/>
    </xf>
    <xf numFmtId="0" fontId="1" fillId="0" borderId="0" xfId="2" applyFill="1" applyAlignment="1">
      <alignment horizontal="center" vertical="center"/>
    </xf>
    <xf numFmtId="0" fontId="1" fillId="0" borderId="0" xfId="2" applyFill="1" applyBorder="1" applyAlignment="1">
      <alignment horizontal="center" vertical="center"/>
    </xf>
    <xf numFmtId="166" fontId="5" fillId="0" borderId="0" xfId="1" applyNumberFormat="1" applyFont="1" applyFill="1" applyBorder="1" applyAlignment="1">
      <alignment horizontal="center" vertical="center"/>
    </xf>
    <xf numFmtId="0" fontId="0" fillId="0" borderId="0" xfId="0" applyFill="1" applyAlignment="1">
      <alignment horizontal="center" vertical="center"/>
    </xf>
    <xf numFmtId="0" fontId="2" fillId="2" borderId="0" xfId="2" applyFont="1" applyFill="1" applyAlignment="1">
      <alignment horizontal="centerContinuous"/>
    </xf>
    <xf numFmtId="0" fontId="2" fillId="0" borderId="0" xfId="0" applyFont="1" applyFill="1" applyAlignment="1">
      <alignment horizontal="center"/>
    </xf>
    <xf numFmtId="0" fontId="4" fillId="0" borderId="3" xfId="0" applyFont="1" applyFill="1" applyBorder="1" applyAlignment="1">
      <alignment horizontal="left"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4" fillId="0" borderId="1" xfId="2" applyFont="1" applyFill="1" applyBorder="1" applyAlignment="1">
      <alignment horizontal="right"/>
    </xf>
    <xf numFmtId="3" fontId="5" fillId="0" borderId="11" xfId="2" applyNumberFormat="1" applyFont="1" applyFill="1" applyBorder="1" applyAlignment="1">
      <alignment horizontal="center" vertical="center"/>
    </xf>
    <xf numFmtId="3" fontId="5" fillId="0" borderId="13" xfId="2" applyNumberFormat="1" applyFont="1" applyFill="1" applyBorder="1" applyAlignment="1">
      <alignment horizontal="center" vertical="center"/>
    </xf>
    <xf numFmtId="0" fontId="4" fillId="0" borderId="12" xfId="2" applyFont="1" applyFill="1" applyBorder="1" applyAlignment="1">
      <alignment horizontal="left"/>
    </xf>
    <xf numFmtId="0" fontId="2" fillId="4" borderId="0" xfId="0" applyFont="1" applyFill="1" applyAlignment="1">
      <alignment horizontal="center" vertical="center" wrapText="1"/>
    </xf>
  </cellXfs>
  <cellStyles count="3">
    <cellStyle name="Normal" xfId="0" builtinId="0"/>
    <cellStyle name="Normal_Feuil1" xfId="2" xr:uid="{00000000-0005-0000-0000-000001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'F3-05'!$A$4</c:f>
              <c:strCache>
                <c:ptCount val="1"/>
                <c:pt idx="0">
                  <c:v>HOMMES</c:v>
                </c:pt>
              </c:strCache>
            </c:strRef>
          </c:tx>
          <c:invertIfNegative val="0"/>
          <c:cat>
            <c:multiLvlStrRef>
              <c:f>'F3-05'!$R$40:$T$56</c:f>
              <c:multiLvlStrCache>
                <c:ptCount val="17"/>
                <c:lvl>
                  <c:pt idx="0">
                    <c:v>- de 1</c:v>
                  </c:pt>
                  <c:pt idx="1">
                    <c:v>100</c:v>
                  </c:pt>
                  <c:pt idx="2">
                    <c:v>200</c:v>
                  </c:pt>
                  <c:pt idx="3">
                    <c:v>300</c:v>
                  </c:pt>
                  <c:pt idx="4">
                    <c:v>400</c:v>
                  </c:pt>
                  <c:pt idx="5">
                    <c:v>500</c:v>
                  </c:pt>
                  <c:pt idx="6">
                    <c:v>600</c:v>
                  </c:pt>
                  <c:pt idx="7">
                    <c:v>700</c:v>
                  </c:pt>
                  <c:pt idx="8">
                    <c:v>800</c:v>
                  </c:pt>
                  <c:pt idx="9">
                    <c:v>900</c:v>
                  </c:pt>
                  <c:pt idx="10">
                    <c:v>1 000</c:v>
                  </c:pt>
                  <c:pt idx="11">
                    <c:v>1 100</c:v>
                  </c:pt>
                  <c:pt idx="12">
                    <c:v>1 200</c:v>
                  </c:pt>
                  <c:pt idx="13">
                    <c:v>1 300</c:v>
                  </c:pt>
                  <c:pt idx="14">
                    <c:v>1 400</c:v>
                  </c:pt>
                  <c:pt idx="15">
                    <c:v>1 500</c:v>
                  </c:pt>
                  <c:pt idx="16">
                    <c:v>1 600</c:v>
                  </c:pt>
                </c:lvl>
                <c:lvl>
                  <c:pt idx="0">
                    <c:v>à - de</c:v>
                  </c:pt>
                  <c:pt idx="1">
                    <c:v>à - de</c:v>
                  </c:pt>
                  <c:pt idx="2">
                    <c:v>à - de</c:v>
                  </c:pt>
                  <c:pt idx="3">
                    <c:v>à - de</c:v>
                  </c:pt>
                  <c:pt idx="4">
                    <c:v>à - de</c:v>
                  </c:pt>
                  <c:pt idx="5">
                    <c:v>à - de</c:v>
                  </c:pt>
                  <c:pt idx="6">
                    <c:v>à - de</c:v>
                  </c:pt>
                  <c:pt idx="7">
                    <c:v>à - de</c:v>
                  </c:pt>
                  <c:pt idx="8">
                    <c:v>à - de</c:v>
                  </c:pt>
                  <c:pt idx="9">
                    <c:v>à - de</c:v>
                  </c:pt>
                  <c:pt idx="10">
                    <c:v>à - de</c:v>
                  </c:pt>
                  <c:pt idx="11">
                    <c:v>à - de</c:v>
                  </c:pt>
                  <c:pt idx="12">
                    <c:v>à - de</c:v>
                  </c:pt>
                  <c:pt idx="13">
                    <c:v>à - de</c:v>
                  </c:pt>
                  <c:pt idx="14">
                    <c:v>à - de</c:v>
                  </c:pt>
                  <c:pt idx="15">
                    <c:v>à - de</c:v>
                  </c:pt>
                  <c:pt idx="16">
                    <c:v>à - de</c:v>
                  </c:pt>
                </c:lvl>
                <c:lvl>
                  <c:pt idx="0">
                    <c:v>100</c:v>
                  </c:pt>
                  <c:pt idx="1">
                    <c:v>200</c:v>
                  </c:pt>
                  <c:pt idx="2">
                    <c:v>300</c:v>
                  </c:pt>
                  <c:pt idx="3">
                    <c:v>400</c:v>
                  </c:pt>
                  <c:pt idx="4">
                    <c:v>500</c:v>
                  </c:pt>
                  <c:pt idx="5">
                    <c:v>600</c:v>
                  </c:pt>
                  <c:pt idx="6">
                    <c:v>700</c:v>
                  </c:pt>
                  <c:pt idx="7">
                    <c:v>800</c:v>
                  </c:pt>
                  <c:pt idx="8">
                    <c:v>900</c:v>
                  </c:pt>
                  <c:pt idx="9">
                    <c:v>1 000</c:v>
                  </c:pt>
                  <c:pt idx="10">
                    <c:v>1 100</c:v>
                  </c:pt>
                  <c:pt idx="11">
                    <c:v>1 200</c:v>
                  </c:pt>
                  <c:pt idx="12">
                    <c:v>1 300</c:v>
                  </c:pt>
                  <c:pt idx="13">
                    <c:v>1 400</c:v>
                  </c:pt>
                  <c:pt idx="14">
                    <c:v>1 500</c:v>
                  </c:pt>
                  <c:pt idx="15">
                    <c:v>1 600</c:v>
                  </c:pt>
                  <c:pt idx="16">
                    <c:v>3 000</c:v>
                  </c:pt>
                </c:lvl>
              </c:multiLvlStrCache>
            </c:multiLvlStrRef>
          </c:cat>
          <c:val>
            <c:numRef>
              <c:f>'F3-05'!$L$40:$L$56</c:f>
              <c:numCache>
                <c:formatCode>0.0%</c:formatCode>
                <c:ptCount val="17"/>
                <c:pt idx="0">
                  <c:v>0.14235410530852102</c:v>
                </c:pt>
                <c:pt idx="1">
                  <c:v>9.0381761174050834E-2</c:v>
                </c:pt>
                <c:pt idx="2">
                  <c:v>5.7064396535555638E-2</c:v>
                </c:pt>
                <c:pt idx="3">
                  <c:v>4.0651238814749524E-2</c:v>
                </c:pt>
                <c:pt idx="4">
                  <c:v>3.5153633093655684E-2</c:v>
                </c:pt>
                <c:pt idx="5">
                  <c:v>3.6181318772323376E-2</c:v>
                </c:pt>
                <c:pt idx="6">
                  <c:v>5.3548496905191222E-2</c:v>
                </c:pt>
                <c:pt idx="7">
                  <c:v>4.8733280784391542E-2</c:v>
                </c:pt>
                <c:pt idx="8">
                  <c:v>5.9663975965247661E-2</c:v>
                </c:pt>
                <c:pt idx="9">
                  <c:v>6.9580866716817943E-2</c:v>
                </c:pt>
                <c:pt idx="10">
                  <c:v>7.973373870787967E-2</c:v>
                </c:pt>
                <c:pt idx="11">
                  <c:v>9.6117241032279116E-2</c:v>
                </c:pt>
                <c:pt idx="12">
                  <c:v>9.2577995664317944E-2</c:v>
                </c:pt>
                <c:pt idx="13">
                  <c:v>5.6643857775873663E-2</c:v>
                </c:pt>
                <c:pt idx="14">
                  <c:v>2.9655396406680856E-2</c:v>
                </c:pt>
                <c:pt idx="15">
                  <c:v>5.640046268728053E-3</c:v>
                </c:pt>
                <c:pt idx="16">
                  <c:v>6.3186500737362501E-3</c:v>
                </c:pt>
              </c:numCache>
            </c:numRef>
          </c:val>
          <c:extLst>
            <c:ext xmlns:c16="http://schemas.microsoft.com/office/drawing/2014/chart" uri="{C3380CC4-5D6E-409C-BE32-E72D297353CC}">
              <c16:uniqueId val="{00000000-868A-407F-A8AC-A82E84CD0C63}"/>
            </c:ext>
          </c:extLst>
        </c:ser>
        <c:ser>
          <c:idx val="2"/>
          <c:order val="1"/>
          <c:tx>
            <c:strRef>
              <c:f>'F3-05'!$A$67</c:f>
              <c:strCache>
                <c:ptCount val="1"/>
                <c:pt idx="0">
                  <c:v>FEMMES</c:v>
                </c:pt>
              </c:strCache>
            </c:strRef>
          </c:tx>
          <c:invertIfNegative val="0"/>
          <c:cat>
            <c:multiLvlStrRef>
              <c:f>'F3-05'!$R$40:$T$56</c:f>
              <c:multiLvlStrCache>
                <c:ptCount val="17"/>
                <c:lvl>
                  <c:pt idx="0">
                    <c:v>- de 1</c:v>
                  </c:pt>
                  <c:pt idx="1">
                    <c:v>100</c:v>
                  </c:pt>
                  <c:pt idx="2">
                    <c:v>200</c:v>
                  </c:pt>
                  <c:pt idx="3">
                    <c:v>300</c:v>
                  </c:pt>
                  <c:pt idx="4">
                    <c:v>400</c:v>
                  </c:pt>
                  <c:pt idx="5">
                    <c:v>500</c:v>
                  </c:pt>
                  <c:pt idx="6">
                    <c:v>600</c:v>
                  </c:pt>
                  <c:pt idx="7">
                    <c:v>700</c:v>
                  </c:pt>
                  <c:pt idx="8">
                    <c:v>800</c:v>
                  </c:pt>
                  <c:pt idx="9">
                    <c:v>900</c:v>
                  </c:pt>
                  <c:pt idx="10">
                    <c:v>1 000</c:v>
                  </c:pt>
                  <c:pt idx="11">
                    <c:v>1 100</c:v>
                  </c:pt>
                  <c:pt idx="12">
                    <c:v>1 200</c:v>
                  </c:pt>
                  <c:pt idx="13">
                    <c:v>1 300</c:v>
                  </c:pt>
                  <c:pt idx="14">
                    <c:v>1 400</c:v>
                  </c:pt>
                  <c:pt idx="15">
                    <c:v>1 500</c:v>
                  </c:pt>
                  <c:pt idx="16">
                    <c:v>1 600</c:v>
                  </c:pt>
                </c:lvl>
                <c:lvl>
                  <c:pt idx="0">
                    <c:v>à - de</c:v>
                  </c:pt>
                  <c:pt idx="1">
                    <c:v>à - de</c:v>
                  </c:pt>
                  <c:pt idx="2">
                    <c:v>à - de</c:v>
                  </c:pt>
                  <c:pt idx="3">
                    <c:v>à - de</c:v>
                  </c:pt>
                  <c:pt idx="4">
                    <c:v>à - de</c:v>
                  </c:pt>
                  <c:pt idx="5">
                    <c:v>à - de</c:v>
                  </c:pt>
                  <c:pt idx="6">
                    <c:v>à - de</c:v>
                  </c:pt>
                  <c:pt idx="7">
                    <c:v>à - de</c:v>
                  </c:pt>
                  <c:pt idx="8">
                    <c:v>à - de</c:v>
                  </c:pt>
                  <c:pt idx="9">
                    <c:v>à - de</c:v>
                  </c:pt>
                  <c:pt idx="10">
                    <c:v>à - de</c:v>
                  </c:pt>
                  <c:pt idx="11">
                    <c:v>à - de</c:v>
                  </c:pt>
                  <c:pt idx="12">
                    <c:v>à - de</c:v>
                  </c:pt>
                  <c:pt idx="13">
                    <c:v>à - de</c:v>
                  </c:pt>
                  <c:pt idx="14">
                    <c:v>à - de</c:v>
                  </c:pt>
                  <c:pt idx="15">
                    <c:v>à - de</c:v>
                  </c:pt>
                  <c:pt idx="16">
                    <c:v>à - de</c:v>
                  </c:pt>
                </c:lvl>
                <c:lvl>
                  <c:pt idx="0">
                    <c:v>100</c:v>
                  </c:pt>
                  <c:pt idx="1">
                    <c:v>200</c:v>
                  </c:pt>
                  <c:pt idx="2">
                    <c:v>300</c:v>
                  </c:pt>
                  <c:pt idx="3">
                    <c:v>400</c:v>
                  </c:pt>
                  <c:pt idx="4">
                    <c:v>500</c:v>
                  </c:pt>
                  <c:pt idx="5">
                    <c:v>600</c:v>
                  </c:pt>
                  <c:pt idx="6">
                    <c:v>700</c:v>
                  </c:pt>
                  <c:pt idx="7">
                    <c:v>800</c:v>
                  </c:pt>
                  <c:pt idx="8">
                    <c:v>900</c:v>
                  </c:pt>
                  <c:pt idx="9">
                    <c:v>1 000</c:v>
                  </c:pt>
                  <c:pt idx="10">
                    <c:v>1 100</c:v>
                  </c:pt>
                  <c:pt idx="11">
                    <c:v>1 200</c:v>
                  </c:pt>
                  <c:pt idx="12">
                    <c:v>1 300</c:v>
                  </c:pt>
                  <c:pt idx="13">
                    <c:v>1 400</c:v>
                  </c:pt>
                  <c:pt idx="14">
                    <c:v>1 500</c:v>
                  </c:pt>
                  <c:pt idx="15">
                    <c:v>1 600</c:v>
                  </c:pt>
                  <c:pt idx="16">
                    <c:v>3 000</c:v>
                  </c:pt>
                </c:lvl>
              </c:multiLvlStrCache>
            </c:multiLvlStrRef>
          </c:cat>
          <c:val>
            <c:numRef>
              <c:f>'F3-05'!$L$103:$L$119</c:f>
              <c:numCache>
                <c:formatCode>0.0%</c:formatCode>
                <c:ptCount val="17"/>
                <c:pt idx="0">
                  <c:v>9.8524676206050127E-2</c:v>
                </c:pt>
                <c:pt idx="1">
                  <c:v>0.13081475585877556</c:v>
                </c:pt>
                <c:pt idx="2">
                  <c:v>0.11721634105077594</c:v>
                </c:pt>
                <c:pt idx="3">
                  <c:v>8.7660896919069267E-2</c:v>
                </c:pt>
                <c:pt idx="4">
                  <c:v>7.4067172028230543E-2</c:v>
                </c:pt>
                <c:pt idx="5">
                  <c:v>6.7628191643809066E-2</c:v>
                </c:pt>
                <c:pt idx="6">
                  <c:v>0.14108236391136333</c:v>
                </c:pt>
                <c:pt idx="7">
                  <c:v>5.5034522618160046E-2</c:v>
                </c:pt>
                <c:pt idx="8">
                  <c:v>4.5560614075682848E-2</c:v>
                </c:pt>
                <c:pt idx="9">
                  <c:v>3.9602488138992593E-2</c:v>
                </c:pt>
                <c:pt idx="10">
                  <c:v>3.7465954994727289E-2</c:v>
                </c:pt>
                <c:pt idx="11">
                  <c:v>3.7979225046364661E-2</c:v>
                </c:pt>
                <c:pt idx="12">
                  <c:v>3.2312011912389589E-2</c:v>
                </c:pt>
                <c:pt idx="13">
                  <c:v>1.9715446173200021E-2</c:v>
                </c:pt>
                <c:pt idx="14">
                  <c:v>9.7191636222437247E-3</c:v>
                </c:pt>
                <c:pt idx="15">
                  <c:v>2.5064848450154801E-3</c:v>
                </c:pt>
                <c:pt idx="16">
                  <c:v>3.1096909551499084E-3</c:v>
                </c:pt>
              </c:numCache>
            </c:numRef>
          </c:val>
          <c:extLst>
            <c:ext xmlns:c16="http://schemas.microsoft.com/office/drawing/2014/chart" uri="{C3380CC4-5D6E-409C-BE32-E72D297353CC}">
              <c16:uniqueId val="{00000001-868A-407F-A8AC-A82E84CD0C63}"/>
            </c:ext>
          </c:extLst>
        </c:ser>
        <c:dLbls>
          <c:showLegendKey val="0"/>
          <c:showVal val="0"/>
          <c:showCatName val="0"/>
          <c:showSerName val="0"/>
          <c:showPercent val="0"/>
          <c:showBubbleSize val="0"/>
        </c:dLbls>
        <c:gapWidth val="75"/>
        <c:overlap val="-25"/>
        <c:axId val="323352064"/>
        <c:axId val="323353600"/>
      </c:barChart>
      <c:catAx>
        <c:axId val="323352064"/>
        <c:scaling>
          <c:orientation val="minMax"/>
        </c:scaling>
        <c:delete val="0"/>
        <c:axPos val="b"/>
        <c:numFmt formatCode="General" sourceLinked="1"/>
        <c:majorTickMark val="none"/>
        <c:minorTickMark val="none"/>
        <c:tickLblPos val="nextTo"/>
        <c:txPr>
          <a:bodyPr rot="0" vert="horz"/>
          <a:lstStyle/>
          <a:p>
            <a:pPr>
              <a:defRPr sz="800" b="0" i="0" u="none" strike="noStrike" baseline="0">
                <a:solidFill>
                  <a:srgbClr val="000000"/>
                </a:solidFill>
                <a:latin typeface="Calibri"/>
                <a:ea typeface="Calibri"/>
                <a:cs typeface="Calibri"/>
              </a:defRPr>
            </a:pPr>
            <a:endParaRPr lang="fr-FR"/>
          </a:p>
        </c:txPr>
        <c:crossAx val="323353600"/>
        <c:crosses val="autoZero"/>
        <c:auto val="1"/>
        <c:lblAlgn val="ctr"/>
        <c:lblOffset val="100"/>
        <c:noMultiLvlLbl val="0"/>
      </c:catAx>
      <c:valAx>
        <c:axId val="323353600"/>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323352064"/>
        <c:crosses val="autoZero"/>
        <c:crossBetween val="between"/>
      </c:valAx>
    </c:plotArea>
    <c:legend>
      <c:legendPos val="b"/>
      <c:overlay val="0"/>
      <c:txPr>
        <a:bodyPr/>
        <a:lstStyle/>
        <a:p>
          <a:pPr>
            <a:defRPr sz="775"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'F3-05'!$A$4</c:f>
              <c:strCache>
                <c:ptCount val="1"/>
                <c:pt idx="0">
                  <c:v>HOMMES</c:v>
                </c:pt>
              </c:strCache>
            </c:strRef>
          </c:tx>
          <c:invertIfNegative val="0"/>
          <c:cat>
            <c:multiLvlStrRef>
              <c:f>'F3-05'!$R$40:$T$48</c:f>
              <c:multiLvlStrCache>
                <c:ptCount val="9"/>
                <c:lvl>
                  <c:pt idx="0">
                    <c:v>- de 1</c:v>
                  </c:pt>
                  <c:pt idx="1">
                    <c:v>100</c:v>
                  </c:pt>
                  <c:pt idx="2">
                    <c:v>200</c:v>
                  </c:pt>
                  <c:pt idx="3">
                    <c:v>300</c:v>
                  </c:pt>
                  <c:pt idx="4">
                    <c:v>400</c:v>
                  </c:pt>
                  <c:pt idx="5">
                    <c:v>500</c:v>
                  </c:pt>
                  <c:pt idx="6">
                    <c:v>600</c:v>
                  </c:pt>
                  <c:pt idx="7">
                    <c:v>700</c:v>
                  </c:pt>
                  <c:pt idx="8">
                    <c:v>800</c:v>
                  </c:pt>
                </c:lvl>
                <c:lvl>
                  <c:pt idx="0">
                    <c:v>à - de</c:v>
                  </c:pt>
                  <c:pt idx="1">
                    <c:v>à - de</c:v>
                  </c:pt>
                  <c:pt idx="2">
                    <c:v>à - de</c:v>
                  </c:pt>
                  <c:pt idx="3">
                    <c:v>à - de</c:v>
                  </c:pt>
                  <c:pt idx="4">
                    <c:v>à - de</c:v>
                  </c:pt>
                  <c:pt idx="5">
                    <c:v>à - de</c:v>
                  </c:pt>
                  <c:pt idx="6">
                    <c:v>à - de</c:v>
                  </c:pt>
                  <c:pt idx="7">
                    <c:v>à - de</c:v>
                  </c:pt>
                  <c:pt idx="8">
                    <c:v>à - de</c:v>
                  </c:pt>
                </c:lvl>
                <c:lvl>
                  <c:pt idx="0">
                    <c:v>100</c:v>
                  </c:pt>
                  <c:pt idx="1">
                    <c:v>200</c:v>
                  </c:pt>
                  <c:pt idx="2">
                    <c:v>300</c:v>
                  </c:pt>
                  <c:pt idx="3">
                    <c:v>400</c:v>
                  </c:pt>
                  <c:pt idx="4">
                    <c:v>500</c:v>
                  </c:pt>
                  <c:pt idx="5">
                    <c:v>600</c:v>
                  </c:pt>
                  <c:pt idx="6">
                    <c:v>700</c:v>
                  </c:pt>
                  <c:pt idx="7">
                    <c:v>800</c:v>
                  </c:pt>
                  <c:pt idx="8">
                    <c:v>900</c:v>
                  </c:pt>
                </c:lvl>
              </c:multiLvlStrCache>
            </c:multiLvlStrRef>
          </c:cat>
          <c:val>
            <c:numRef>
              <c:f>'F3-05'!$N$40:$N$48</c:f>
              <c:numCache>
                <c:formatCode>0.0%</c:formatCode>
                <c:ptCount val="9"/>
                <c:pt idx="0">
                  <c:v>0.33560466352014501</c:v>
                </c:pt>
                <c:pt idx="1">
                  <c:v>0.25977557590722972</c:v>
                </c:pt>
                <c:pt idx="2">
                  <c:v>0.29412684024630387</c:v>
                </c:pt>
                <c:pt idx="3">
                  <c:v>6.2794986403275715E-2</c:v>
                </c:pt>
                <c:pt idx="4">
                  <c:v>2.4630387897352547E-2</c:v>
                </c:pt>
                <c:pt idx="5">
                  <c:v>1.2909073859906854E-2</c:v>
                </c:pt>
                <c:pt idx="6">
                  <c:v>7.6579251711311851E-3</c:v>
                </c:pt>
                <c:pt idx="7">
                  <c:v>2.1567217828900071E-3</c:v>
                </c:pt>
                <c:pt idx="8">
                  <c:v>3.438252117650736E-4</c:v>
                </c:pt>
              </c:numCache>
            </c:numRef>
          </c:val>
          <c:extLst>
            <c:ext xmlns:c16="http://schemas.microsoft.com/office/drawing/2014/chart" uri="{C3380CC4-5D6E-409C-BE32-E72D297353CC}">
              <c16:uniqueId val="{00000000-9C58-40DA-B486-503D5C0BCFDE}"/>
            </c:ext>
          </c:extLst>
        </c:ser>
        <c:ser>
          <c:idx val="2"/>
          <c:order val="1"/>
          <c:tx>
            <c:strRef>
              <c:f>'F3-05'!$A$67</c:f>
              <c:strCache>
                <c:ptCount val="1"/>
                <c:pt idx="0">
                  <c:v>FEMMES</c:v>
                </c:pt>
              </c:strCache>
            </c:strRef>
          </c:tx>
          <c:invertIfNegative val="0"/>
          <c:cat>
            <c:multiLvlStrRef>
              <c:f>'F3-05'!$R$40:$T$48</c:f>
              <c:multiLvlStrCache>
                <c:ptCount val="9"/>
                <c:lvl>
                  <c:pt idx="0">
                    <c:v>- de 1</c:v>
                  </c:pt>
                  <c:pt idx="1">
                    <c:v>100</c:v>
                  </c:pt>
                  <c:pt idx="2">
                    <c:v>200</c:v>
                  </c:pt>
                  <c:pt idx="3">
                    <c:v>300</c:v>
                  </c:pt>
                  <c:pt idx="4">
                    <c:v>400</c:v>
                  </c:pt>
                  <c:pt idx="5">
                    <c:v>500</c:v>
                  </c:pt>
                  <c:pt idx="6">
                    <c:v>600</c:v>
                  </c:pt>
                  <c:pt idx="7">
                    <c:v>700</c:v>
                  </c:pt>
                  <c:pt idx="8">
                    <c:v>800</c:v>
                  </c:pt>
                </c:lvl>
                <c:lvl>
                  <c:pt idx="0">
                    <c:v>à - de</c:v>
                  </c:pt>
                  <c:pt idx="1">
                    <c:v>à - de</c:v>
                  </c:pt>
                  <c:pt idx="2">
                    <c:v>à - de</c:v>
                  </c:pt>
                  <c:pt idx="3">
                    <c:v>à - de</c:v>
                  </c:pt>
                  <c:pt idx="4">
                    <c:v>à - de</c:v>
                  </c:pt>
                  <c:pt idx="5">
                    <c:v>à - de</c:v>
                  </c:pt>
                  <c:pt idx="6">
                    <c:v>à - de</c:v>
                  </c:pt>
                  <c:pt idx="7">
                    <c:v>à - de</c:v>
                  </c:pt>
                  <c:pt idx="8">
                    <c:v>à - de</c:v>
                  </c:pt>
                </c:lvl>
                <c:lvl>
                  <c:pt idx="0">
                    <c:v>100</c:v>
                  </c:pt>
                  <c:pt idx="1">
                    <c:v>200</c:v>
                  </c:pt>
                  <c:pt idx="2">
                    <c:v>300</c:v>
                  </c:pt>
                  <c:pt idx="3">
                    <c:v>400</c:v>
                  </c:pt>
                  <c:pt idx="4">
                    <c:v>500</c:v>
                  </c:pt>
                  <c:pt idx="5">
                    <c:v>600</c:v>
                  </c:pt>
                  <c:pt idx="6">
                    <c:v>700</c:v>
                  </c:pt>
                  <c:pt idx="7">
                    <c:v>800</c:v>
                  </c:pt>
                  <c:pt idx="8">
                    <c:v>900</c:v>
                  </c:pt>
                </c:lvl>
              </c:multiLvlStrCache>
            </c:multiLvlStrRef>
          </c:cat>
          <c:val>
            <c:numRef>
              <c:f>'F3-05'!$N$103:$N$111</c:f>
              <c:numCache>
                <c:formatCode>0.0%</c:formatCode>
                <c:ptCount val="9"/>
                <c:pt idx="0">
                  <c:v>0.23771059059738114</c:v>
                </c:pt>
                <c:pt idx="1">
                  <c:v>0.19614365157736086</c:v>
                </c:pt>
                <c:pt idx="2">
                  <c:v>0.22692906321205539</c:v>
                </c:pt>
                <c:pt idx="3">
                  <c:v>0.1424876702436409</c:v>
                </c:pt>
                <c:pt idx="4">
                  <c:v>7.1224003566944485E-2</c:v>
                </c:pt>
                <c:pt idx="5">
                  <c:v>6.8310816540337382E-2</c:v>
                </c:pt>
                <c:pt idx="6">
                  <c:v>4.7186791363836543E-2</c:v>
                </c:pt>
                <c:pt idx="7">
                  <c:v>8.654764086558582E-3</c:v>
                </c:pt>
                <c:pt idx="8">
                  <c:v>1.2213502416714309E-3</c:v>
                </c:pt>
              </c:numCache>
            </c:numRef>
          </c:val>
          <c:extLst>
            <c:ext xmlns:c16="http://schemas.microsoft.com/office/drawing/2014/chart" uri="{C3380CC4-5D6E-409C-BE32-E72D297353CC}">
              <c16:uniqueId val="{00000001-9C58-40DA-B486-503D5C0BCFDE}"/>
            </c:ext>
          </c:extLst>
        </c:ser>
        <c:dLbls>
          <c:showLegendKey val="0"/>
          <c:showVal val="0"/>
          <c:showCatName val="0"/>
          <c:showSerName val="0"/>
          <c:showPercent val="0"/>
          <c:showBubbleSize val="0"/>
        </c:dLbls>
        <c:gapWidth val="75"/>
        <c:overlap val="-25"/>
        <c:axId val="323408640"/>
        <c:axId val="323410176"/>
      </c:barChart>
      <c:catAx>
        <c:axId val="323408640"/>
        <c:scaling>
          <c:orientation val="minMax"/>
        </c:scaling>
        <c:delete val="0"/>
        <c:axPos val="b"/>
        <c:numFmt formatCode="General" sourceLinked="1"/>
        <c:majorTickMark val="none"/>
        <c:minorTickMark val="none"/>
        <c:tickLblPos val="nextTo"/>
        <c:txPr>
          <a:bodyPr rot="0" vert="horz"/>
          <a:lstStyle/>
          <a:p>
            <a:pPr>
              <a:defRPr sz="800" b="0" i="0" u="none" strike="noStrike" baseline="0">
                <a:solidFill>
                  <a:srgbClr val="000000"/>
                </a:solidFill>
                <a:latin typeface="Calibri"/>
                <a:ea typeface="Calibri"/>
                <a:cs typeface="Calibri"/>
              </a:defRPr>
            </a:pPr>
            <a:endParaRPr lang="fr-FR"/>
          </a:p>
        </c:txPr>
        <c:crossAx val="323410176"/>
        <c:crosses val="autoZero"/>
        <c:auto val="1"/>
        <c:lblAlgn val="ctr"/>
        <c:lblOffset val="100"/>
        <c:noMultiLvlLbl val="0"/>
      </c:catAx>
      <c:valAx>
        <c:axId val="323410176"/>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323408640"/>
        <c:crosses val="autoZero"/>
        <c:crossBetween val="between"/>
      </c:valAx>
    </c:plotArea>
    <c:legend>
      <c:legendPos val="b"/>
      <c:overlay val="0"/>
      <c:txPr>
        <a:bodyPr/>
        <a:lstStyle/>
        <a:p>
          <a:pPr>
            <a:defRPr sz="775"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20</xdr:col>
      <xdr:colOff>104774</xdr:colOff>
      <xdr:row>3</xdr:row>
      <xdr:rowOff>57150</xdr:rowOff>
    </xdr:from>
    <xdr:to>
      <xdr:col>29</xdr:col>
      <xdr:colOff>666749</xdr:colOff>
      <xdr:row>17</xdr:row>
      <xdr:rowOff>47625</xdr:rowOff>
    </xdr:to>
    <xdr:graphicFrame macro="">
      <xdr:nvGraphicFramePr>
        <xdr:cNvPr id="3" name="Graphique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104775</xdr:colOff>
      <xdr:row>21</xdr:row>
      <xdr:rowOff>0</xdr:rowOff>
    </xdr:from>
    <xdr:to>
      <xdr:col>29</xdr:col>
      <xdr:colOff>666750</xdr:colOff>
      <xdr:row>38</xdr:row>
      <xdr:rowOff>323850</xdr:rowOff>
    </xdr:to>
    <xdr:graphicFrame macro="">
      <xdr:nvGraphicFramePr>
        <xdr:cNvPr id="4" name="Graphique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3-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Michel/Reval-%20Salaire/Tau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3-22 H"/>
      <sheetName val="T3-22 F"/>
      <sheetName val="T3-22 H + F"/>
    </sheetNames>
    <sheetDataSet>
      <sheetData sheetId="0">
        <row r="11">
          <cell r="A11" t="str">
            <v>- de 1</v>
          </cell>
          <cell r="C11">
            <v>100</v>
          </cell>
          <cell r="D11">
            <v>32259</v>
          </cell>
          <cell r="E11">
            <v>202748</v>
          </cell>
          <cell r="F11">
            <v>52</v>
          </cell>
          <cell r="G11">
            <v>32311</v>
          </cell>
          <cell r="H11">
            <v>870193</v>
          </cell>
          <cell r="I11">
            <v>5996991</v>
          </cell>
          <cell r="J11">
            <v>10685</v>
          </cell>
          <cell r="K11">
            <v>880878</v>
          </cell>
          <cell r="L11">
            <v>902452</v>
          </cell>
          <cell r="M11">
            <v>6199739</v>
          </cell>
          <cell r="N11">
            <v>10737</v>
          </cell>
          <cell r="O11">
            <v>913189</v>
          </cell>
        </row>
        <row r="12">
          <cell r="A12">
            <v>100</v>
          </cell>
          <cell r="C12">
            <v>200</v>
          </cell>
          <cell r="D12">
            <v>32975</v>
          </cell>
          <cell r="E12">
            <v>828</v>
          </cell>
          <cell r="F12">
            <v>84</v>
          </cell>
          <cell r="G12">
            <v>33059</v>
          </cell>
          <cell r="H12">
            <v>539999</v>
          </cell>
          <cell r="I12">
            <v>41030</v>
          </cell>
          <cell r="J12">
            <v>8227</v>
          </cell>
          <cell r="K12">
            <v>548226</v>
          </cell>
          <cell r="L12">
            <v>572974</v>
          </cell>
          <cell r="M12">
            <v>41858</v>
          </cell>
          <cell r="N12">
            <v>8311</v>
          </cell>
          <cell r="O12">
            <v>581285</v>
          </cell>
        </row>
        <row r="13">
          <cell r="A13">
            <v>200</v>
          </cell>
          <cell r="C13">
            <v>300</v>
          </cell>
          <cell r="D13">
            <v>33296</v>
          </cell>
          <cell r="E13">
            <v>1878</v>
          </cell>
          <cell r="F13">
            <v>213</v>
          </cell>
          <cell r="G13">
            <v>33509</v>
          </cell>
          <cell r="H13">
            <v>328463</v>
          </cell>
          <cell r="I13">
            <v>73049</v>
          </cell>
          <cell r="J13">
            <v>9197</v>
          </cell>
          <cell r="K13">
            <v>337660</v>
          </cell>
          <cell r="L13">
            <v>361759</v>
          </cell>
          <cell r="M13">
            <v>74927</v>
          </cell>
          <cell r="N13">
            <v>9410</v>
          </cell>
          <cell r="O13">
            <v>371169</v>
          </cell>
        </row>
        <row r="14">
          <cell r="A14">
            <v>300</v>
          </cell>
          <cell r="C14">
            <v>400</v>
          </cell>
          <cell r="D14">
            <v>30229</v>
          </cell>
          <cell r="E14">
            <v>169</v>
          </cell>
          <cell r="F14">
            <v>52</v>
          </cell>
          <cell r="G14">
            <v>30281</v>
          </cell>
          <cell r="H14">
            <v>227479</v>
          </cell>
          <cell r="I14">
            <v>6403</v>
          </cell>
          <cell r="J14">
            <v>1957</v>
          </cell>
          <cell r="K14">
            <v>229436</v>
          </cell>
          <cell r="L14">
            <v>257708</v>
          </cell>
          <cell r="M14">
            <v>6572</v>
          </cell>
          <cell r="N14">
            <v>2009</v>
          </cell>
          <cell r="O14">
            <v>259717</v>
          </cell>
        </row>
        <row r="15">
          <cell r="A15">
            <v>400</v>
          </cell>
          <cell r="C15">
            <v>500</v>
          </cell>
          <cell r="D15">
            <v>26911</v>
          </cell>
          <cell r="E15">
            <v>34</v>
          </cell>
          <cell r="F15">
            <v>7</v>
          </cell>
          <cell r="G15">
            <v>26918</v>
          </cell>
          <cell r="H15">
            <v>195945</v>
          </cell>
          <cell r="I15">
            <v>3670</v>
          </cell>
          <cell r="J15">
            <v>781</v>
          </cell>
          <cell r="K15">
            <v>196726</v>
          </cell>
          <cell r="L15">
            <v>222856</v>
          </cell>
          <cell r="M15">
            <v>3704</v>
          </cell>
          <cell r="N15">
            <v>788</v>
          </cell>
          <cell r="O15">
            <v>223644</v>
          </cell>
        </row>
        <row r="16">
          <cell r="A16">
            <v>500</v>
          </cell>
          <cell r="C16">
            <v>600</v>
          </cell>
          <cell r="D16">
            <v>23214</v>
          </cell>
          <cell r="E16">
            <v>10</v>
          </cell>
          <cell r="F16">
            <v>1</v>
          </cell>
          <cell r="G16">
            <v>23215</v>
          </cell>
          <cell r="H16">
            <v>206157</v>
          </cell>
          <cell r="I16">
            <v>1880</v>
          </cell>
          <cell r="J16">
            <v>412</v>
          </cell>
          <cell r="K16">
            <v>206569</v>
          </cell>
          <cell r="L16">
            <v>229371</v>
          </cell>
          <cell r="M16">
            <v>1890</v>
          </cell>
          <cell r="N16">
            <v>413</v>
          </cell>
          <cell r="O16">
            <v>229784</v>
          </cell>
        </row>
        <row r="17">
          <cell r="A17">
            <v>600</v>
          </cell>
          <cell r="C17">
            <v>700</v>
          </cell>
          <cell r="D17">
            <v>21766</v>
          </cell>
          <cell r="E17">
            <v>213</v>
          </cell>
          <cell r="F17">
            <v>0</v>
          </cell>
          <cell r="G17">
            <v>21766</v>
          </cell>
          <cell r="H17">
            <v>317704</v>
          </cell>
          <cell r="I17">
            <v>10418</v>
          </cell>
          <cell r="J17">
            <v>245</v>
          </cell>
          <cell r="K17">
            <v>317949</v>
          </cell>
          <cell r="L17">
            <v>339470</v>
          </cell>
          <cell r="M17">
            <v>10631</v>
          </cell>
          <cell r="N17">
            <v>245</v>
          </cell>
          <cell r="O17">
            <v>339715</v>
          </cell>
        </row>
        <row r="18">
          <cell r="A18">
            <v>700</v>
          </cell>
          <cell r="C18">
            <v>800</v>
          </cell>
          <cell r="D18">
            <v>4290</v>
          </cell>
          <cell r="E18">
            <v>0</v>
          </cell>
          <cell r="F18">
            <v>0</v>
          </cell>
          <cell r="G18">
            <v>4290</v>
          </cell>
          <cell r="H18">
            <v>304654</v>
          </cell>
          <cell r="I18">
            <v>157</v>
          </cell>
          <cell r="J18">
            <v>69</v>
          </cell>
          <cell r="K18">
            <v>304723</v>
          </cell>
          <cell r="L18">
            <v>308944</v>
          </cell>
          <cell r="M18">
            <v>157</v>
          </cell>
          <cell r="N18">
            <v>69</v>
          </cell>
          <cell r="O18">
            <v>309013</v>
          </cell>
        </row>
        <row r="19">
          <cell r="A19">
            <v>800</v>
          </cell>
          <cell r="C19">
            <v>900</v>
          </cell>
          <cell r="D19">
            <v>820</v>
          </cell>
          <cell r="E19">
            <v>0</v>
          </cell>
          <cell r="F19">
            <v>0</v>
          </cell>
          <cell r="G19">
            <v>820</v>
          </cell>
          <cell r="H19">
            <v>377419</v>
          </cell>
          <cell r="I19">
            <v>9</v>
          </cell>
          <cell r="J19">
            <v>11</v>
          </cell>
          <cell r="K19">
            <v>377430</v>
          </cell>
          <cell r="L19">
            <v>378239</v>
          </cell>
          <cell r="M19">
            <v>9</v>
          </cell>
          <cell r="N19">
            <v>11</v>
          </cell>
          <cell r="O19">
            <v>378250</v>
          </cell>
        </row>
        <row r="20">
          <cell r="A20">
            <v>900</v>
          </cell>
          <cell r="C20">
            <v>1000</v>
          </cell>
          <cell r="D20">
            <v>103</v>
          </cell>
          <cell r="E20">
            <v>0</v>
          </cell>
          <cell r="F20">
            <v>0</v>
          </cell>
          <cell r="G20">
            <v>103</v>
          </cell>
          <cell r="H20">
            <v>441004</v>
          </cell>
          <cell r="I20">
            <v>0</v>
          </cell>
          <cell r="J20">
            <v>0</v>
          </cell>
          <cell r="K20">
            <v>441004</v>
          </cell>
          <cell r="L20">
            <v>441107</v>
          </cell>
          <cell r="M20">
            <v>0</v>
          </cell>
          <cell r="N20">
            <v>0</v>
          </cell>
          <cell r="O20">
            <v>441107</v>
          </cell>
        </row>
        <row r="21">
          <cell r="A21">
            <v>1000</v>
          </cell>
          <cell r="C21">
            <v>1100</v>
          </cell>
          <cell r="D21">
            <v>13</v>
          </cell>
          <cell r="E21">
            <v>0</v>
          </cell>
          <cell r="F21">
            <v>0</v>
          </cell>
          <cell r="G21">
            <v>13</v>
          </cell>
          <cell r="H21">
            <v>505458</v>
          </cell>
          <cell r="I21">
            <v>0</v>
          </cell>
          <cell r="J21">
            <v>0</v>
          </cell>
          <cell r="K21">
            <v>505458</v>
          </cell>
          <cell r="L21">
            <v>505471</v>
          </cell>
          <cell r="M21">
            <v>0</v>
          </cell>
          <cell r="N21">
            <v>0</v>
          </cell>
          <cell r="O21">
            <v>505471</v>
          </cell>
        </row>
        <row r="22">
          <cell r="A22">
            <v>1100</v>
          </cell>
          <cell r="C22">
            <v>1200</v>
          </cell>
          <cell r="D22">
            <v>4</v>
          </cell>
          <cell r="E22">
            <v>0</v>
          </cell>
          <cell r="F22">
            <v>0</v>
          </cell>
          <cell r="G22">
            <v>4</v>
          </cell>
          <cell r="H22">
            <v>609330</v>
          </cell>
          <cell r="I22">
            <v>0</v>
          </cell>
          <cell r="J22">
            <v>0</v>
          </cell>
          <cell r="K22">
            <v>609330</v>
          </cell>
          <cell r="L22">
            <v>609334</v>
          </cell>
          <cell r="M22">
            <v>0</v>
          </cell>
          <cell r="N22">
            <v>0</v>
          </cell>
          <cell r="O22">
            <v>609334</v>
          </cell>
        </row>
        <row r="23">
          <cell r="A23">
            <v>1200</v>
          </cell>
          <cell r="C23">
            <v>1300</v>
          </cell>
          <cell r="D23">
            <v>0</v>
          </cell>
          <cell r="E23">
            <v>0</v>
          </cell>
          <cell r="F23">
            <v>0</v>
          </cell>
          <cell r="G23">
            <v>0</v>
          </cell>
          <cell r="H23">
            <v>586897</v>
          </cell>
          <cell r="I23">
            <v>0</v>
          </cell>
          <cell r="J23">
            <v>0</v>
          </cell>
          <cell r="K23">
            <v>586897</v>
          </cell>
          <cell r="L23">
            <v>586897</v>
          </cell>
          <cell r="M23">
            <v>0</v>
          </cell>
          <cell r="N23">
            <v>0</v>
          </cell>
          <cell r="O23">
            <v>586897</v>
          </cell>
        </row>
        <row r="24">
          <cell r="A24">
            <v>1300</v>
          </cell>
          <cell r="C24">
            <v>1400</v>
          </cell>
          <cell r="D24">
            <v>0</v>
          </cell>
          <cell r="E24">
            <v>0</v>
          </cell>
          <cell r="F24">
            <v>0</v>
          </cell>
          <cell r="G24">
            <v>0</v>
          </cell>
          <cell r="H24">
            <v>359093</v>
          </cell>
          <cell r="I24">
            <v>0</v>
          </cell>
          <cell r="J24">
            <v>0</v>
          </cell>
          <cell r="K24">
            <v>359093</v>
          </cell>
          <cell r="L24">
            <v>359093</v>
          </cell>
          <cell r="M24">
            <v>0</v>
          </cell>
          <cell r="N24">
            <v>0</v>
          </cell>
          <cell r="O24">
            <v>359093</v>
          </cell>
        </row>
        <row r="25">
          <cell r="A25">
            <v>1400</v>
          </cell>
          <cell r="C25">
            <v>1500</v>
          </cell>
          <cell r="D25">
            <v>0</v>
          </cell>
          <cell r="E25">
            <v>0</v>
          </cell>
          <cell r="F25">
            <v>0</v>
          </cell>
          <cell r="G25">
            <v>0</v>
          </cell>
          <cell r="H25">
            <v>188000</v>
          </cell>
          <cell r="I25">
            <v>0</v>
          </cell>
          <cell r="J25">
            <v>0</v>
          </cell>
          <cell r="K25">
            <v>188000</v>
          </cell>
          <cell r="L25">
            <v>188000</v>
          </cell>
          <cell r="M25">
            <v>0</v>
          </cell>
          <cell r="N25">
            <v>0</v>
          </cell>
          <cell r="O25">
            <v>188000</v>
          </cell>
        </row>
        <row r="26">
          <cell r="A26">
            <v>1500</v>
          </cell>
          <cell r="C26">
            <v>1600</v>
          </cell>
          <cell r="D26">
            <v>0</v>
          </cell>
          <cell r="E26">
            <v>0</v>
          </cell>
          <cell r="F26">
            <v>0</v>
          </cell>
          <cell r="G26">
            <v>0</v>
          </cell>
          <cell r="H26">
            <v>35755</v>
          </cell>
          <cell r="I26">
            <v>0</v>
          </cell>
          <cell r="J26">
            <v>0</v>
          </cell>
          <cell r="K26">
            <v>35755</v>
          </cell>
          <cell r="L26">
            <v>35755</v>
          </cell>
          <cell r="M26">
            <v>0</v>
          </cell>
          <cell r="N26">
            <v>0</v>
          </cell>
          <cell r="O26">
            <v>35755</v>
          </cell>
        </row>
        <row r="27">
          <cell r="A27">
            <v>1600</v>
          </cell>
          <cell r="C27">
            <v>3000</v>
          </cell>
          <cell r="D27">
            <v>0</v>
          </cell>
          <cell r="E27">
            <v>0</v>
          </cell>
          <cell r="F27">
            <v>0</v>
          </cell>
          <cell r="G27">
            <v>0</v>
          </cell>
          <cell r="H27">
            <v>40057</v>
          </cell>
          <cell r="I27">
            <v>0</v>
          </cell>
          <cell r="J27">
            <v>0</v>
          </cell>
          <cell r="K27">
            <v>40057</v>
          </cell>
          <cell r="L27">
            <v>40057</v>
          </cell>
          <cell r="M27">
            <v>0</v>
          </cell>
          <cell r="N27">
            <v>0</v>
          </cell>
          <cell r="O27">
            <v>40057</v>
          </cell>
        </row>
        <row r="28">
          <cell r="A28">
            <v>3000</v>
          </cell>
          <cell r="C28">
            <v>3000</v>
          </cell>
        </row>
        <row r="29">
          <cell r="A29">
            <v>3000</v>
          </cell>
          <cell r="C29">
            <v>1634</v>
          </cell>
        </row>
        <row r="30">
          <cell r="A30">
            <v>1634</v>
          </cell>
          <cell r="C30">
            <v>3000</v>
          </cell>
        </row>
        <row r="31">
          <cell r="D31">
            <v>205880</v>
          </cell>
          <cell r="E31">
            <v>205880</v>
          </cell>
          <cell r="F31">
            <v>409</v>
          </cell>
          <cell r="G31">
            <v>206289</v>
          </cell>
          <cell r="H31">
            <v>6133607</v>
          </cell>
          <cell r="I31">
            <v>6133607</v>
          </cell>
          <cell r="J31">
            <v>31584</v>
          </cell>
          <cell r="K31">
            <v>6165191</v>
          </cell>
          <cell r="L31">
            <v>6339487</v>
          </cell>
          <cell r="M31">
            <v>6339487</v>
          </cell>
          <cell r="N31">
            <v>31993</v>
          </cell>
          <cell r="O31">
            <v>6371480</v>
          </cell>
        </row>
        <row r="32">
          <cell r="D32">
            <v>331.42</v>
          </cell>
          <cell r="E32">
            <v>3.9372287038206299</v>
          </cell>
          <cell r="F32">
            <v>228.92</v>
          </cell>
          <cell r="G32">
            <v>335.14620035747231</v>
          </cell>
          <cell r="H32">
            <v>734.05</v>
          </cell>
          <cell r="I32">
            <v>5.9524800330375598</v>
          </cell>
          <cell r="J32">
            <v>181.26</v>
          </cell>
          <cell r="K32">
            <v>737.14006709410921</v>
          </cell>
          <cell r="L32">
            <v>720.97426305156864</v>
          </cell>
          <cell r="M32">
            <v>5.8870331059188228</v>
          </cell>
          <cell r="N32">
            <v>181.86928765667491</v>
          </cell>
          <cell r="O32">
            <v>724.12473741007443</v>
          </cell>
        </row>
        <row r="33">
          <cell r="D33">
            <v>2</v>
          </cell>
          <cell r="E33">
            <v>2</v>
          </cell>
          <cell r="F33">
            <v>0</v>
          </cell>
          <cell r="G33">
            <v>2</v>
          </cell>
          <cell r="H33">
            <v>25</v>
          </cell>
          <cell r="I33">
            <v>25</v>
          </cell>
          <cell r="J33">
            <v>0</v>
          </cell>
          <cell r="K33">
            <v>25</v>
          </cell>
          <cell r="L33">
            <v>27</v>
          </cell>
          <cell r="M33">
            <v>27</v>
          </cell>
          <cell r="N33">
            <v>0</v>
          </cell>
          <cell r="O33">
            <v>27</v>
          </cell>
        </row>
      </sheetData>
      <sheetData sheetId="1">
        <row r="11">
          <cell r="D11">
            <v>29831</v>
          </cell>
          <cell r="E11">
            <v>194517</v>
          </cell>
          <cell r="F11">
            <v>3019</v>
          </cell>
          <cell r="G11">
            <v>32850</v>
          </cell>
          <cell r="H11">
            <v>684433</v>
          </cell>
          <cell r="I11">
            <v>5470335</v>
          </cell>
          <cell r="J11">
            <v>170785</v>
          </cell>
          <cell r="K11">
            <v>855218</v>
          </cell>
          <cell r="L11">
            <v>714264</v>
          </cell>
          <cell r="M11">
            <v>5664852</v>
          </cell>
          <cell r="N11">
            <v>173804</v>
          </cell>
          <cell r="O11">
            <v>888068</v>
          </cell>
        </row>
        <row r="12">
          <cell r="D12">
            <v>43760</v>
          </cell>
          <cell r="E12">
            <v>8340</v>
          </cell>
          <cell r="F12">
            <v>2699</v>
          </cell>
          <cell r="G12">
            <v>46459</v>
          </cell>
          <cell r="H12">
            <v>904594</v>
          </cell>
          <cell r="I12">
            <v>281574</v>
          </cell>
          <cell r="J12">
            <v>140713</v>
          </cell>
          <cell r="K12">
            <v>1045307</v>
          </cell>
          <cell r="L12">
            <v>948354</v>
          </cell>
          <cell r="M12">
            <v>289914</v>
          </cell>
          <cell r="N12">
            <v>143412</v>
          </cell>
          <cell r="O12">
            <v>1091766</v>
          </cell>
        </row>
        <row r="13">
          <cell r="D13">
            <v>43868</v>
          </cell>
          <cell r="E13">
            <v>14424</v>
          </cell>
          <cell r="F13">
            <v>4934</v>
          </cell>
          <cell r="G13">
            <v>48802</v>
          </cell>
          <cell r="H13">
            <v>805903</v>
          </cell>
          <cell r="I13">
            <v>376445</v>
          </cell>
          <cell r="J13">
            <v>160987</v>
          </cell>
          <cell r="K13">
            <v>966890</v>
          </cell>
          <cell r="L13">
            <v>849771</v>
          </cell>
          <cell r="M13">
            <v>390869</v>
          </cell>
          <cell r="N13">
            <v>165921</v>
          </cell>
          <cell r="O13">
            <v>1015692</v>
          </cell>
        </row>
        <row r="14">
          <cell r="D14">
            <v>37387</v>
          </cell>
          <cell r="E14">
            <v>3731</v>
          </cell>
          <cell r="F14">
            <v>7419</v>
          </cell>
          <cell r="G14">
            <v>44806</v>
          </cell>
          <cell r="H14">
            <v>598119</v>
          </cell>
          <cell r="I14">
            <v>75</v>
          </cell>
          <cell r="J14">
            <v>96762</v>
          </cell>
          <cell r="K14">
            <v>694881</v>
          </cell>
          <cell r="L14">
            <v>635506</v>
          </cell>
          <cell r="M14">
            <v>3806</v>
          </cell>
          <cell r="N14">
            <v>104181</v>
          </cell>
          <cell r="O14">
            <v>739687</v>
          </cell>
        </row>
        <row r="15">
          <cell r="D15">
            <v>32470</v>
          </cell>
          <cell r="E15">
            <v>1717</v>
          </cell>
          <cell r="F15">
            <v>2108</v>
          </cell>
          <cell r="G15">
            <v>34578</v>
          </cell>
          <cell r="H15">
            <v>504487</v>
          </cell>
          <cell r="I15">
            <v>79</v>
          </cell>
          <cell r="J15">
            <v>49968</v>
          </cell>
          <cell r="K15">
            <v>554455</v>
          </cell>
          <cell r="L15">
            <v>536957</v>
          </cell>
          <cell r="M15">
            <v>1796</v>
          </cell>
          <cell r="N15">
            <v>52076</v>
          </cell>
          <cell r="O15">
            <v>589033</v>
          </cell>
        </row>
        <row r="16">
          <cell r="D16">
            <v>22422</v>
          </cell>
          <cell r="E16">
            <v>511</v>
          </cell>
          <cell r="F16">
            <v>718</v>
          </cell>
          <cell r="G16">
            <v>23140</v>
          </cell>
          <cell r="H16">
            <v>467855</v>
          </cell>
          <cell r="I16">
            <v>92</v>
          </cell>
          <cell r="J16">
            <v>49228</v>
          </cell>
          <cell r="K16">
            <v>517083</v>
          </cell>
          <cell r="L16">
            <v>490277</v>
          </cell>
          <cell r="M16">
            <v>603</v>
          </cell>
          <cell r="N16">
            <v>49946</v>
          </cell>
          <cell r="O16">
            <v>540223</v>
          </cell>
        </row>
        <row r="17">
          <cell r="D17">
            <v>16897</v>
          </cell>
          <cell r="E17">
            <v>3572</v>
          </cell>
          <cell r="F17">
            <v>63</v>
          </cell>
          <cell r="G17">
            <v>16960</v>
          </cell>
          <cell r="H17">
            <v>1005893</v>
          </cell>
          <cell r="I17">
            <v>881751</v>
          </cell>
          <cell r="J17">
            <v>34438</v>
          </cell>
          <cell r="K17">
            <v>1040331</v>
          </cell>
          <cell r="L17">
            <v>1022790</v>
          </cell>
          <cell r="M17">
            <v>885323</v>
          </cell>
          <cell r="N17">
            <v>34501</v>
          </cell>
          <cell r="O17">
            <v>1057291</v>
          </cell>
        </row>
        <row r="18">
          <cell r="D18">
            <v>156</v>
          </cell>
          <cell r="E18">
            <v>4</v>
          </cell>
          <cell r="F18">
            <v>3</v>
          </cell>
          <cell r="G18">
            <v>159</v>
          </cell>
          <cell r="H18">
            <v>398822</v>
          </cell>
          <cell r="I18">
            <v>10781</v>
          </cell>
          <cell r="J18">
            <v>6325</v>
          </cell>
          <cell r="K18">
            <v>405147</v>
          </cell>
          <cell r="L18">
            <v>398978</v>
          </cell>
          <cell r="M18">
            <v>10785</v>
          </cell>
          <cell r="N18">
            <v>6328</v>
          </cell>
          <cell r="O18">
            <v>405306</v>
          </cell>
        </row>
        <row r="19">
          <cell r="D19">
            <v>24</v>
          </cell>
          <cell r="E19">
            <v>0</v>
          </cell>
          <cell r="F19">
            <v>0</v>
          </cell>
          <cell r="G19">
            <v>24</v>
          </cell>
          <cell r="H19">
            <v>330272</v>
          </cell>
          <cell r="I19">
            <v>1584</v>
          </cell>
          <cell r="J19">
            <v>893</v>
          </cell>
          <cell r="K19">
            <v>331165</v>
          </cell>
          <cell r="L19">
            <v>330296</v>
          </cell>
          <cell r="M19">
            <v>1584</v>
          </cell>
          <cell r="N19">
            <v>893</v>
          </cell>
          <cell r="O19">
            <v>331189</v>
          </cell>
        </row>
        <row r="20">
          <cell r="D20">
            <v>1</v>
          </cell>
          <cell r="E20">
            <v>0</v>
          </cell>
          <cell r="F20">
            <v>0</v>
          </cell>
          <cell r="G20">
            <v>1</v>
          </cell>
          <cell r="H20">
            <v>287101</v>
          </cell>
          <cell r="I20">
            <v>40</v>
          </cell>
          <cell r="J20">
            <v>54</v>
          </cell>
          <cell r="K20">
            <v>287155</v>
          </cell>
          <cell r="L20">
            <v>287102</v>
          </cell>
          <cell r="M20">
            <v>40</v>
          </cell>
          <cell r="N20">
            <v>54</v>
          </cell>
          <cell r="O20">
            <v>287156</v>
          </cell>
        </row>
        <row r="21">
          <cell r="D21">
            <v>0</v>
          </cell>
          <cell r="E21">
            <v>0</v>
          </cell>
          <cell r="F21">
            <v>0</v>
          </cell>
          <cell r="G21">
            <v>0</v>
          </cell>
          <cell r="H21">
            <v>271613</v>
          </cell>
          <cell r="I21">
            <v>19</v>
          </cell>
          <cell r="J21">
            <v>20</v>
          </cell>
          <cell r="K21">
            <v>271633</v>
          </cell>
          <cell r="L21">
            <v>271613</v>
          </cell>
          <cell r="M21">
            <v>19</v>
          </cell>
          <cell r="N21">
            <v>20</v>
          </cell>
          <cell r="O21">
            <v>271633</v>
          </cell>
        </row>
        <row r="22">
          <cell r="D22">
            <v>0</v>
          </cell>
          <cell r="E22">
            <v>0</v>
          </cell>
          <cell r="F22">
            <v>0</v>
          </cell>
          <cell r="G22">
            <v>0</v>
          </cell>
          <cell r="H22">
            <v>275334</v>
          </cell>
          <cell r="I22">
            <v>3</v>
          </cell>
          <cell r="J22">
            <v>9</v>
          </cell>
          <cell r="K22">
            <v>275343</v>
          </cell>
          <cell r="L22">
            <v>275334</v>
          </cell>
          <cell r="M22">
            <v>3</v>
          </cell>
          <cell r="N22">
            <v>9</v>
          </cell>
          <cell r="O22">
            <v>275343</v>
          </cell>
        </row>
        <row r="23">
          <cell r="D23">
            <v>0</v>
          </cell>
          <cell r="E23">
            <v>0</v>
          </cell>
          <cell r="F23">
            <v>0</v>
          </cell>
          <cell r="G23">
            <v>0</v>
          </cell>
          <cell r="H23">
            <v>234249</v>
          </cell>
          <cell r="I23">
            <v>1</v>
          </cell>
          <cell r="J23">
            <v>9</v>
          </cell>
          <cell r="K23">
            <v>234258</v>
          </cell>
          <cell r="L23">
            <v>234249</v>
          </cell>
          <cell r="M23">
            <v>1</v>
          </cell>
          <cell r="N23">
            <v>9</v>
          </cell>
          <cell r="O23">
            <v>234258</v>
          </cell>
        </row>
        <row r="24">
          <cell r="D24">
            <v>0</v>
          </cell>
          <cell r="E24">
            <v>0</v>
          </cell>
          <cell r="F24">
            <v>0</v>
          </cell>
          <cell r="G24">
            <v>0</v>
          </cell>
          <cell r="H24">
            <v>142929</v>
          </cell>
          <cell r="I24">
            <v>0</v>
          </cell>
          <cell r="J24">
            <v>2</v>
          </cell>
          <cell r="K24">
            <v>142931</v>
          </cell>
          <cell r="L24">
            <v>142929</v>
          </cell>
          <cell r="M24">
            <v>0</v>
          </cell>
          <cell r="N24">
            <v>2</v>
          </cell>
          <cell r="O24">
            <v>142931</v>
          </cell>
        </row>
        <row r="25">
          <cell r="D25">
            <v>0</v>
          </cell>
          <cell r="E25">
            <v>0</v>
          </cell>
          <cell r="F25">
            <v>0</v>
          </cell>
          <cell r="G25">
            <v>0</v>
          </cell>
          <cell r="H25">
            <v>70460</v>
          </cell>
          <cell r="I25">
            <v>0</v>
          </cell>
          <cell r="J25">
            <v>1</v>
          </cell>
          <cell r="K25">
            <v>70461</v>
          </cell>
          <cell r="L25">
            <v>70460</v>
          </cell>
          <cell r="M25">
            <v>0</v>
          </cell>
          <cell r="N25">
            <v>1</v>
          </cell>
          <cell r="O25">
            <v>70461</v>
          </cell>
        </row>
        <row r="26">
          <cell r="D26">
            <v>0</v>
          </cell>
          <cell r="E26">
            <v>0</v>
          </cell>
          <cell r="F26">
            <v>0</v>
          </cell>
          <cell r="G26">
            <v>0</v>
          </cell>
          <cell r="H26">
            <v>18171</v>
          </cell>
          <cell r="I26">
            <v>0</v>
          </cell>
          <cell r="J26">
            <v>1</v>
          </cell>
          <cell r="K26">
            <v>18172</v>
          </cell>
          <cell r="L26">
            <v>18171</v>
          </cell>
          <cell r="M26">
            <v>0</v>
          </cell>
          <cell r="N26">
            <v>1</v>
          </cell>
          <cell r="O26">
            <v>18172</v>
          </cell>
        </row>
        <row r="27">
          <cell r="D27">
            <v>0</v>
          </cell>
          <cell r="E27">
            <v>0</v>
          </cell>
          <cell r="F27">
            <v>0</v>
          </cell>
          <cell r="G27">
            <v>0</v>
          </cell>
          <cell r="H27">
            <v>22544</v>
          </cell>
          <cell r="I27">
            <v>0</v>
          </cell>
          <cell r="J27">
            <v>0</v>
          </cell>
          <cell r="K27">
            <v>22544</v>
          </cell>
          <cell r="L27">
            <v>22544</v>
          </cell>
          <cell r="M27">
            <v>0</v>
          </cell>
          <cell r="N27">
            <v>0</v>
          </cell>
          <cell r="O27">
            <v>22544</v>
          </cell>
        </row>
        <row r="31">
          <cell r="D31">
            <v>226816</v>
          </cell>
          <cell r="E31">
            <v>226816</v>
          </cell>
          <cell r="F31">
            <v>20963</v>
          </cell>
          <cell r="G31">
            <v>247779</v>
          </cell>
          <cell r="H31">
            <v>7022779</v>
          </cell>
          <cell r="I31">
            <v>7022779</v>
          </cell>
          <cell r="J31">
            <v>710195</v>
          </cell>
          <cell r="K31">
            <v>7732974</v>
          </cell>
          <cell r="L31">
            <v>7249595</v>
          </cell>
          <cell r="M31">
            <v>7249595</v>
          </cell>
          <cell r="N31">
            <v>731158</v>
          </cell>
          <cell r="O31">
            <v>7980753</v>
          </cell>
        </row>
      </sheetData>
      <sheetData sheetId="2">
        <row r="11">
          <cell r="D11">
            <v>62090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s>
    <sheetDataSet>
      <sheetData sheetId="0">
        <row r="41">
          <cell r="J41">
            <v>868.86</v>
          </cell>
        </row>
        <row r="45">
          <cell r="G45">
            <v>286.14</v>
          </cell>
        </row>
        <row r="47">
          <cell r="J47">
            <v>893.97</v>
          </cell>
        </row>
        <row r="48">
          <cell r="H48">
            <v>285.61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27"/>
  <sheetViews>
    <sheetView showGridLines="0" tabSelected="1" zoomScaleNormal="100" workbookViewId="0">
      <selection activeCell="Q13" sqref="Q13"/>
    </sheetView>
  </sheetViews>
  <sheetFormatPr baseColWidth="10" defaultRowHeight="12.75" x14ac:dyDescent="0.2"/>
  <cols>
    <col min="1" max="1" width="7.140625" style="3" customWidth="1"/>
    <col min="2" max="2" width="5" style="3" customWidth="1"/>
    <col min="3" max="3" width="5.85546875" style="3" customWidth="1"/>
    <col min="4" max="16" width="8.7109375" style="3" customWidth="1"/>
    <col min="17" max="17" width="8.28515625" style="3" customWidth="1"/>
    <col min="18" max="18" width="7.7109375" style="3" customWidth="1"/>
    <col min="19" max="19" width="8.7109375" style="116" customWidth="1"/>
    <col min="20" max="20" width="7.7109375" style="3" customWidth="1"/>
    <col min="21" max="16384" width="11.42578125" style="3"/>
  </cols>
  <sheetData>
    <row r="1" spans="1:30" x14ac:dyDescent="0.2">
      <c r="A1" s="1" t="s">
        <v>0</v>
      </c>
      <c r="B1" s="1"/>
      <c r="C1" s="1"/>
      <c r="D1" s="1"/>
      <c r="E1" s="1"/>
      <c r="F1" s="1"/>
      <c r="G1" s="1"/>
      <c r="H1" s="1"/>
      <c r="I1" s="1"/>
      <c r="J1" s="1"/>
      <c r="K1" s="1"/>
      <c r="L1" s="1"/>
      <c r="M1" s="1"/>
      <c r="N1" s="1"/>
      <c r="O1" s="1"/>
      <c r="P1" s="1"/>
      <c r="Q1" s="117">
        <v>2018</v>
      </c>
      <c r="R1" s="2"/>
      <c r="S1" s="110"/>
    </row>
    <row r="2" spans="1:30" x14ac:dyDescent="0.2">
      <c r="A2" s="1" t="str">
        <f>"AU 31 DÉCEMBRE " &amp;Q1</f>
        <v>AU 31 DÉCEMBRE 2018</v>
      </c>
      <c r="B2" s="1"/>
      <c r="C2" s="1"/>
      <c r="D2" s="1"/>
      <c r="E2" s="1"/>
      <c r="F2" s="1"/>
      <c r="G2" s="1"/>
      <c r="H2" s="1"/>
      <c r="I2" s="1"/>
      <c r="J2" s="1"/>
      <c r="K2" s="1"/>
      <c r="L2" s="1"/>
      <c r="M2" s="1"/>
      <c r="N2" s="1"/>
      <c r="O2" s="1"/>
      <c r="P2" s="2"/>
      <c r="Q2" s="2"/>
      <c r="R2" s="2"/>
      <c r="S2" s="110"/>
      <c r="U2" s="118" t="s">
        <v>34</v>
      </c>
      <c r="V2" s="118"/>
      <c r="W2" s="118"/>
      <c r="X2" s="118"/>
      <c r="Y2" s="118"/>
      <c r="Z2" s="118"/>
      <c r="AA2" s="118"/>
      <c r="AB2" s="118"/>
      <c r="AC2" s="118"/>
      <c r="AD2" s="118"/>
    </row>
    <row r="3" spans="1:30" ht="12.75" customHeight="1" x14ac:dyDescent="0.2">
      <c r="A3" s="4" t="s">
        <v>1</v>
      </c>
      <c r="B3" s="1"/>
      <c r="C3" s="1"/>
      <c r="D3" s="1"/>
      <c r="E3" s="1"/>
      <c r="F3" s="1"/>
      <c r="G3" s="1"/>
      <c r="H3" s="1"/>
      <c r="I3" s="1"/>
      <c r="J3" s="1"/>
      <c r="K3" s="1"/>
      <c r="L3" s="1"/>
      <c r="M3" s="1"/>
      <c r="N3" s="1"/>
      <c r="O3" s="1"/>
      <c r="P3" s="2"/>
      <c r="Q3" s="2"/>
      <c r="R3" s="2"/>
      <c r="S3" s="108" t="s">
        <v>25</v>
      </c>
      <c r="U3" s="118" t="s">
        <v>24</v>
      </c>
      <c r="V3" s="118"/>
      <c r="W3" s="118"/>
      <c r="X3" s="118"/>
      <c r="Y3" s="118"/>
      <c r="Z3" s="118"/>
      <c r="AA3" s="118"/>
      <c r="AB3" s="118"/>
      <c r="AC3" s="118"/>
      <c r="AD3" s="118"/>
    </row>
    <row r="4" spans="1:30" x14ac:dyDescent="0.2">
      <c r="A4" s="4" t="s">
        <v>2</v>
      </c>
      <c r="B4" s="5"/>
      <c r="C4" s="5"/>
      <c r="D4" s="5"/>
      <c r="E4" s="5"/>
      <c r="F4" s="5"/>
      <c r="G4" s="5"/>
      <c r="H4" s="5"/>
      <c r="I4" s="5"/>
      <c r="J4" s="5"/>
      <c r="K4" s="5"/>
      <c r="L4" s="5"/>
      <c r="M4" s="5"/>
      <c r="N4" s="5"/>
      <c r="O4" s="5"/>
      <c r="P4" s="6"/>
      <c r="Q4" s="6"/>
      <c r="R4" s="7"/>
      <c r="S4" s="111" t="s">
        <v>33</v>
      </c>
      <c r="U4" s="118"/>
      <c r="V4" s="118"/>
      <c r="W4" s="118"/>
      <c r="X4" s="118"/>
      <c r="Y4" s="118"/>
      <c r="Z4" s="118"/>
      <c r="AA4" s="118"/>
      <c r="AB4" s="118"/>
      <c r="AC4" s="118"/>
      <c r="AD4" s="118"/>
    </row>
    <row r="5" spans="1:30" ht="12" customHeight="1" x14ac:dyDescent="0.2">
      <c r="B5" s="5"/>
      <c r="C5" s="5"/>
      <c r="D5" s="5"/>
      <c r="E5" s="5"/>
      <c r="F5" s="5"/>
      <c r="G5" s="5"/>
      <c r="H5" s="5"/>
      <c r="I5" s="5"/>
      <c r="J5" s="5"/>
      <c r="K5" s="5"/>
      <c r="L5" s="5"/>
      <c r="M5" s="5"/>
      <c r="N5" s="5"/>
      <c r="O5" s="5"/>
      <c r="P5" s="6"/>
      <c r="Q5" s="6"/>
      <c r="R5" s="7"/>
      <c r="S5" s="112"/>
      <c r="U5" s="8"/>
    </row>
    <row r="6" spans="1:30" ht="13.15" customHeight="1" x14ac:dyDescent="0.2">
      <c r="C6" s="9"/>
      <c r="D6" s="9"/>
      <c r="E6" s="9"/>
      <c r="F6" s="9"/>
      <c r="G6" s="9"/>
      <c r="H6" s="9"/>
      <c r="I6" s="9"/>
      <c r="J6" s="9"/>
      <c r="K6" s="9"/>
      <c r="L6" s="9"/>
      <c r="M6" s="9"/>
      <c r="N6" s="129" t="s">
        <v>3</v>
      </c>
      <c r="O6" s="129"/>
      <c r="P6" s="6"/>
      <c r="Q6" s="6"/>
      <c r="R6" s="9"/>
      <c r="S6" s="112"/>
    </row>
    <row r="7" spans="1:30" ht="22.5" customHeight="1" x14ac:dyDescent="0.2">
      <c r="A7" s="120" t="s">
        <v>4</v>
      </c>
      <c r="B7" s="121"/>
      <c r="C7" s="122"/>
      <c r="D7" s="120" t="s">
        <v>5</v>
      </c>
      <c r="E7" s="121"/>
      <c r="F7" s="121"/>
      <c r="G7" s="122"/>
      <c r="H7" s="10" t="s">
        <v>6</v>
      </c>
      <c r="I7" s="10"/>
      <c r="J7" s="11"/>
      <c r="K7" s="11"/>
      <c r="L7" s="12" t="s">
        <v>7</v>
      </c>
      <c r="M7" s="11"/>
      <c r="N7" s="11"/>
      <c r="O7" s="13"/>
      <c r="P7" s="6"/>
      <c r="Q7" s="9"/>
      <c r="R7" s="9"/>
      <c r="S7" s="112"/>
    </row>
    <row r="8" spans="1:30" ht="41.25" customHeight="1" x14ac:dyDescent="0.2">
      <c r="A8" s="123"/>
      <c r="B8" s="124"/>
      <c r="C8" s="125"/>
      <c r="D8" s="126" t="s">
        <v>8</v>
      </c>
      <c r="E8" s="128"/>
      <c r="F8" s="14" t="s">
        <v>9</v>
      </c>
      <c r="G8" s="15" t="s">
        <v>10</v>
      </c>
      <c r="H8" s="126" t="s">
        <v>8</v>
      </c>
      <c r="I8" s="128"/>
      <c r="J8" s="14" t="s">
        <v>9</v>
      </c>
      <c r="K8" s="15" t="s">
        <v>10</v>
      </c>
      <c r="L8" s="126" t="s">
        <v>8</v>
      </c>
      <c r="M8" s="128"/>
      <c r="N8" s="14" t="s">
        <v>9</v>
      </c>
      <c r="O8" s="15" t="s">
        <v>10</v>
      </c>
      <c r="P8" s="6"/>
      <c r="Q8" s="9"/>
      <c r="R8" s="9"/>
      <c r="S8" s="112"/>
    </row>
    <row r="9" spans="1:30" ht="10.5" customHeight="1" x14ac:dyDescent="0.2">
      <c r="A9" s="123"/>
      <c r="B9" s="124"/>
      <c r="C9" s="125"/>
      <c r="D9" s="120" t="s">
        <v>11</v>
      </c>
      <c r="E9" s="121"/>
      <c r="F9" s="121"/>
      <c r="G9" s="121"/>
      <c r="H9" s="121"/>
      <c r="I9" s="121"/>
      <c r="J9" s="121"/>
      <c r="K9" s="121"/>
      <c r="L9" s="121"/>
      <c r="M9" s="121"/>
      <c r="N9" s="121"/>
      <c r="O9" s="122"/>
      <c r="P9" s="16"/>
      <c r="Q9" s="9"/>
      <c r="R9" s="9"/>
      <c r="S9" s="112"/>
    </row>
    <row r="10" spans="1:30" ht="41.25" customHeight="1" x14ac:dyDescent="0.2">
      <c r="A10" s="126"/>
      <c r="B10" s="127"/>
      <c r="C10" s="128"/>
      <c r="D10" s="17" t="s">
        <v>12</v>
      </c>
      <c r="E10" s="126" t="s">
        <v>13</v>
      </c>
      <c r="F10" s="128"/>
      <c r="G10" s="17" t="s">
        <v>14</v>
      </c>
      <c r="H10" s="17" t="s">
        <v>12</v>
      </c>
      <c r="I10" s="126" t="s">
        <v>13</v>
      </c>
      <c r="J10" s="128"/>
      <c r="K10" s="17" t="s">
        <v>14</v>
      </c>
      <c r="L10" s="17" t="s">
        <v>12</v>
      </c>
      <c r="M10" s="126" t="s">
        <v>13</v>
      </c>
      <c r="N10" s="128"/>
      <c r="O10" s="18" t="s">
        <v>14</v>
      </c>
      <c r="P10" s="16"/>
      <c r="Q10" s="9"/>
      <c r="R10" s="9"/>
      <c r="S10" s="113"/>
    </row>
    <row r="11" spans="1:30" x14ac:dyDescent="0.2">
      <c r="A11" s="20" t="str">
        <f>('[1]T3-22 H'!A11)</f>
        <v>- de 1</v>
      </c>
      <c r="B11" s="21" t="s">
        <v>15</v>
      </c>
      <c r="C11" s="93">
        <f>SUM('[1]T3-22 H'!C11)</f>
        <v>100</v>
      </c>
      <c r="D11" s="23">
        <f>SUM('[1]T3-22 H'!D11)</f>
        <v>32259</v>
      </c>
      <c r="E11" s="23">
        <f>SUM('[1]T3-22 H'!E11)</f>
        <v>202748</v>
      </c>
      <c r="F11" s="23">
        <f>SUM('[1]T3-22 H'!F11)</f>
        <v>52</v>
      </c>
      <c r="G11" s="23">
        <f>SUM('[1]T3-22 H'!G11)</f>
        <v>32311</v>
      </c>
      <c r="H11" s="23">
        <f>SUM('[1]T3-22 H'!H11)</f>
        <v>870193</v>
      </c>
      <c r="I11" s="23">
        <f>SUM('[1]T3-22 H'!I11)</f>
        <v>5996991</v>
      </c>
      <c r="J11" s="23">
        <f>SUM('[1]T3-22 H'!J11)</f>
        <v>10685</v>
      </c>
      <c r="K11" s="23">
        <f>SUM('[1]T3-22 H'!K11)</f>
        <v>880878</v>
      </c>
      <c r="L11" s="23">
        <f>SUM('[1]T3-22 H'!L11)</f>
        <v>902452</v>
      </c>
      <c r="M11" s="23">
        <f>SUM('[1]T3-22 H'!M11)</f>
        <v>6199739</v>
      </c>
      <c r="N11" s="23">
        <f>SUM('[1]T3-22 H'!N11)</f>
        <v>10737</v>
      </c>
      <c r="O11" s="98">
        <f>SUM('[1]T3-22 H'!O11)</f>
        <v>913189</v>
      </c>
      <c r="P11" s="24"/>
      <c r="Q11" s="25"/>
      <c r="R11" s="25"/>
      <c r="S11" s="112"/>
    </row>
    <row r="12" spans="1:30" x14ac:dyDescent="0.2">
      <c r="A12" s="84">
        <f>('[1]T3-22 H'!A12)</f>
        <v>100</v>
      </c>
      <c r="B12" s="21" t="s">
        <v>15</v>
      </c>
      <c r="C12" s="94">
        <f>SUM('[1]T3-22 H'!C12)</f>
        <v>200</v>
      </c>
      <c r="D12" s="28">
        <f>SUM('[1]T3-22 H'!D12)</f>
        <v>32975</v>
      </c>
      <c r="E12" s="28">
        <f>SUM('[1]T3-22 H'!E12)</f>
        <v>828</v>
      </c>
      <c r="F12" s="29">
        <f>SUM('[1]T3-22 H'!F12)</f>
        <v>84</v>
      </c>
      <c r="G12" s="30">
        <f>SUM('[1]T3-22 H'!G12)</f>
        <v>33059</v>
      </c>
      <c r="H12" s="28">
        <f>SUM('[1]T3-22 H'!H12)</f>
        <v>539999</v>
      </c>
      <c r="I12" s="28">
        <f>SUM('[1]T3-22 H'!I12)</f>
        <v>41030</v>
      </c>
      <c r="J12" s="29">
        <f>SUM('[1]T3-22 H'!J12)</f>
        <v>8227</v>
      </c>
      <c r="K12" s="30">
        <f>SUM('[1]T3-22 H'!K12)</f>
        <v>548226</v>
      </c>
      <c r="L12" s="31">
        <f>SUM('[1]T3-22 H'!L12)</f>
        <v>572974</v>
      </c>
      <c r="M12" s="31">
        <f>SUM('[1]T3-22 H'!M12)</f>
        <v>41858</v>
      </c>
      <c r="N12" s="31">
        <f>SUM('[1]T3-22 H'!N12)</f>
        <v>8311</v>
      </c>
      <c r="O12" s="32">
        <f>SUM('[1]T3-22 H'!O12)</f>
        <v>581285</v>
      </c>
      <c r="P12" s="33"/>
      <c r="Q12" s="33"/>
      <c r="R12" s="33"/>
      <c r="S12" s="42"/>
      <c r="T12" s="34"/>
    </row>
    <row r="13" spans="1:30" x14ac:dyDescent="0.2">
      <c r="A13" s="84">
        <f>('[1]T3-22 H'!A13)</f>
        <v>200</v>
      </c>
      <c r="B13" s="21" t="s">
        <v>15</v>
      </c>
      <c r="C13" s="94">
        <f>SUM('[1]T3-22 H'!C13)</f>
        <v>300</v>
      </c>
      <c r="D13" s="28">
        <f>SUM('[1]T3-22 H'!D13)</f>
        <v>33296</v>
      </c>
      <c r="E13" s="28">
        <f>SUM('[1]T3-22 H'!E13)</f>
        <v>1878</v>
      </c>
      <c r="F13" s="29">
        <f>SUM('[1]T3-22 H'!F13)</f>
        <v>213</v>
      </c>
      <c r="G13" s="30">
        <f>SUM('[1]T3-22 H'!G13)</f>
        <v>33509</v>
      </c>
      <c r="H13" s="28">
        <f>SUM('[1]T3-22 H'!H13)</f>
        <v>328463</v>
      </c>
      <c r="I13" s="28">
        <f>SUM('[1]T3-22 H'!I13)</f>
        <v>73049</v>
      </c>
      <c r="J13" s="29">
        <f>SUM('[1]T3-22 H'!J13)</f>
        <v>9197</v>
      </c>
      <c r="K13" s="30">
        <f>SUM('[1]T3-22 H'!K13)</f>
        <v>337660</v>
      </c>
      <c r="L13" s="31">
        <f>SUM('[1]T3-22 H'!L13)</f>
        <v>361759</v>
      </c>
      <c r="M13" s="31">
        <f>SUM('[1]T3-22 H'!M13)</f>
        <v>74927</v>
      </c>
      <c r="N13" s="31">
        <f>SUM('[1]T3-22 H'!N13)</f>
        <v>9410</v>
      </c>
      <c r="O13" s="32">
        <f>SUM('[1]T3-22 H'!O13)</f>
        <v>371169</v>
      </c>
      <c r="P13" s="33"/>
      <c r="Q13" s="33"/>
      <c r="R13" s="33"/>
      <c r="S13" s="42"/>
      <c r="T13" s="34"/>
    </row>
    <row r="14" spans="1:30" x14ac:dyDescent="0.2">
      <c r="A14" s="84">
        <f>('[1]T3-22 H'!A14)</f>
        <v>300</v>
      </c>
      <c r="B14" s="21" t="s">
        <v>15</v>
      </c>
      <c r="C14" s="94">
        <f>SUM('[1]T3-22 H'!C14)</f>
        <v>400</v>
      </c>
      <c r="D14" s="28">
        <f>SUM('[1]T3-22 H'!D14)</f>
        <v>30229</v>
      </c>
      <c r="E14" s="28">
        <f>SUM('[1]T3-22 H'!E14)</f>
        <v>169</v>
      </c>
      <c r="F14" s="29">
        <f>SUM('[1]T3-22 H'!F14)</f>
        <v>52</v>
      </c>
      <c r="G14" s="30">
        <f>SUM('[1]T3-22 H'!G14)</f>
        <v>30281</v>
      </c>
      <c r="H14" s="28">
        <f>SUM('[1]T3-22 H'!H14)</f>
        <v>227479</v>
      </c>
      <c r="I14" s="28">
        <f>SUM('[1]T3-22 H'!I14)</f>
        <v>6403</v>
      </c>
      <c r="J14" s="29">
        <f>SUM('[1]T3-22 H'!J14)</f>
        <v>1957</v>
      </c>
      <c r="K14" s="30">
        <f>SUM('[1]T3-22 H'!K14)</f>
        <v>229436</v>
      </c>
      <c r="L14" s="31">
        <f>SUM('[1]T3-22 H'!L14)</f>
        <v>257708</v>
      </c>
      <c r="M14" s="31">
        <f>SUM('[1]T3-22 H'!M14)</f>
        <v>6572</v>
      </c>
      <c r="N14" s="31">
        <f>SUM('[1]T3-22 H'!N14)</f>
        <v>2009</v>
      </c>
      <c r="O14" s="32">
        <f>SUM('[1]T3-22 H'!O14)</f>
        <v>259717</v>
      </c>
      <c r="P14" s="35"/>
      <c r="Q14" s="36"/>
      <c r="R14" s="33"/>
      <c r="S14" s="42"/>
      <c r="T14" s="34"/>
    </row>
    <row r="15" spans="1:30" x14ac:dyDescent="0.2">
      <c r="A15" s="84">
        <f>('[1]T3-22 H'!A15)</f>
        <v>400</v>
      </c>
      <c r="B15" s="21" t="s">
        <v>15</v>
      </c>
      <c r="C15" s="94">
        <f>SUM('[1]T3-22 H'!C15)</f>
        <v>500</v>
      </c>
      <c r="D15" s="28">
        <f>SUM('[1]T3-22 H'!D15)</f>
        <v>26911</v>
      </c>
      <c r="E15" s="28">
        <f>SUM('[1]T3-22 H'!E15)</f>
        <v>34</v>
      </c>
      <c r="F15" s="29">
        <f>SUM('[1]T3-22 H'!F15)</f>
        <v>7</v>
      </c>
      <c r="G15" s="30">
        <f>SUM('[1]T3-22 H'!G15)</f>
        <v>26918</v>
      </c>
      <c r="H15" s="28">
        <f>SUM('[1]T3-22 H'!H15)</f>
        <v>195945</v>
      </c>
      <c r="I15" s="28">
        <f>SUM('[1]T3-22 H'!I15)</f>
        <v>3670</v>
      </c>
      <c r="J15" s="29">
        <f>SUM('[1]T3-22 H'!J15)</f>
        <v>781</v>
      </c>
      <c r="K15" s="30">
        <f>SUM('[1]T3-22 H'!K15)</f>
        <v>196726</v>
      </c>
      <c r="L15" s="31">
        <f>SUM('[1]T3-22 H'!L15)</f>
        <v>222856</v>
      </c>
      <c r="M15" s="31">
        <f>SUM('[1]T3-22 H'!M15)</f>
        <v>3704</v>
      </c>
      <c r="N15" s="31">
        <f>SUM('[1]T3-22 H'!N15)</f>
        <v>788</v>
      </c>
      <c r="O15" s="32">
        <f>SUM('[1]T3-22 H'!O15)</f>
        <v>223644</v>
      </c>
      <c r="P15" s="33"/>
      <c r="Q15" s="33"/>
      <c r="R15" s="33"/>
      <c r="S15" s="42"/>
      <c r="T15" s="34"/>
    </row>
    <row r="16" spans="1:30" x14ac:dyDescent="0.2">
      <c r="A16" s="84">
        <f>('[1]T3-22 H'!A16)</f>
        <v>500</v>
      </c>
      <c r="B16" s="21" t="s">
        <v>15</v>
      </c>
      <c r="C16" s="94">
        <f>SUM('[1]T3-22 H'!C16)</f>
        <v>600</v>
      </c>
      <c r="D16" s="28">
        <f>SUM('[1]T3-22 H'!D16)</f>
        <v>23214</v>
      </c>
      <c r="E16" s="28">
        <f>SUM('[1]T3-22 H'!E16)</f>
        <v>10</v>
      </c>
      <c r="F16" s="29">
        <f>SUM('[1]T3-22 H'!F16)</f>
        <v>1</v>
      </c>
      <c r="G16" s="30">
        <f>SUM('[1]T3-22 H'!G16)</f>
        <v>23215</v>
      </c>
      <c r="H16" s="28">
        <f>SUM('[1]T3-22 H'!H16)</f>
        <v>206157</v>
      </c>
      <c r="I16" s="28">
        <f>SUM('[1]T3-22 H'!I16)</f>
        <v>1880</v>
      </c>
      <c r="J16" s="29">
        <f>SUM('[1]T3-22 H'!J16)</f>
        <v>412</v>
      </c>
      <c r="K16" s="30">
        <f>SUM('[1]T3-22 H'!K16)</f>
        <v>206569</v>
      </c>
      <c r="L16" s="31">
        <f>SUM('[1]T3-22 H'!L16)</f>
        <v>229371</v>
      </c>
      <c r="M16" s="31">
        <f>SUM('[1]T3-22 H'!M16)</f>
        <v>1890</v>
      </c>
      <c r="N16" s="31">
        <f>SUM('[1]T3-22 H'!N16)</f>
        <v>413</v>
      </c>
      <c r="O16" s="32">
        <f>SUM('[1]T3-22 H'!O16)</f>
        <v>229784</v>
      </c>
      <c r="P16" s="37"/>
      <c r="Q16" s="33"/>
      <c r="R16" s="33"/>
      <c r="S16" s="114"/>
      <c r="T16" s="34"/>
    </row>
    <row r="17" spans="1:30" x14ac:dyDescent="0.2">
      <c r="A17" s="84">
        <f>('[1]T3-22 H'!A17)</f>
        <v>600</v>
      </c>
      <c r="B17" s="21" t="s">
        <v>15</v>
      </c>
      <c r="C17" s="94">
        <f>SUM('[1]T3-22 H'!C17)</f>
        <v>700</v>
      </c>
      <c r="D17" s="28">
        <f>SUM('[1]T3-22 H'!D17)</f>
        <v>21766</v>
      </c>
      <c r="E17" s="28">
        <f>SUM('[1]T3-22 H'!E17)</f>
        <v>213</v>
      </c>
      <c r="F17" s="29">
        <f>SUM('[1]T3-22 H'!F17)</f>
        <v>0</v>
      </c>
      <c r="G17" s="30">
        <f>SUM('[1]T3-22 H'!G17)</f>
        <v>21766</v>
      </c>
      <c r="H17" s="28">
        <f>SUM('[1]T3-22 H'!H17)</f>
        <v>317704</v>
      </c>
      <c r="I17" s="28">
        <f>SUM('[1]T3-22 H'!I17)</f>
        <v>10418</v>
      </c>
      <c r="J17" s="29">
        <f>SUM('[1]T3-22 H'!J17)</f>
        <v>245</v>
      </c>
      <c r="K17" s="30">
        <f>SUM('[1]T3-22 H'!K17)</f>
        <v>317949</v>
      </c>
      <c r="L17" s="31">
        <f>SUM('[1]T3-22 H'!L17)</f>
        <v>339470</v>
      </c>
      <c r="M17" s="31">
        <f>SUM('[1]T3-22 H'!M17)</f>
        <v>10631</v>
      </c>
      <c r="N17" s="31">
        <f>SUM('[1]T3-22 H'!N17)</f>
        <v>245</v>
      </c>
      <c r="O17" s="32">
        <f>SUM('[1]T3-22 H'!O17)</f>
        <v>339715</v>
      </c>
      <c r="P17" s="33"/>
      <c r="Q17" s="33"/>
      <c r="R17" s="33"/>
      <c r="S17" s="42"/>
      <c r="T17" s="34"/>
    </row>
    <row r="18" spans="1:30" x14ac:dyDescent="0.2">
      <c r="A18" s="84">
        <f>('[1]T3-22 H'!A18)</f>
        <v>700</v>
      </c>
      <c r="B18" s="21" t="s">
        <v>15</v>
      </c>
      <c r="C18" s="94">
        <f>SUM('[1]T3-22 H'!C18)</f>
        <v>800</v>
      </c>
      <c r="D18" s="28">
        <f>SUM('[1]T3-22 H'!D18)</f>
        <v>4290</v>
      </c>
      <c r="E18" s="28">
        <f>SUM('[1]T3-22 H'!E18)</f>
        <v>0</v>
      </c>
      <c r="F18" s="29">
        <f>SUM('[1]T3-22 H'!F18)</f>
        <v>0</v>
      </c>
      <c r="G18" s="30">
        <f>SUM('[1]T3-22 H'!G18)</f>
        <v>4290</v>
      </c>
      <c r="H18" s="28">
        <f>SUM('[1]T3-22 H'!H18)</f>
        <v>304654</v>
      </c>
      <c r="I18" s="28">
        <f>SUM('[1]T3-22 H'!I18)</f>
        <v>157</v>
      </c>
      <c r="J18" s="29">
        <f>SUM('[1]T3-22 H'!J18)</f>
        <v>69</v>
      </c>
      <c r="K18" s="30">
        <f>SUM('[1]T3-22 H'!K18)</f>
        <v>304723</v>
      </c>
      <c r="L18" s="31">
        <f>SUM('[1]T3-22 H'!L18)</f>
        <v>308944</v>
      </c>
      <c r="M18" s="31">
        <f>SUM('[1]T3-22 H'!M18)</f>
        <v>157</v>
      </c>
      <c r="N18" s="31">
        <f>SUM('[1]T3-22 H'!N18)</f>
        <v>69</v>
      </c>
      <c r="O18" s="32">
        <f>SUM('[1]T3-22 H'!O18)</f>
        <v>309013</v>
      </c>
      <c r="P18" s="33"/>
      <c r="Q18" s="33"/>
      <c r="R18" s="33"/>
      <c r="S18" s="42"/>
      <c r="T18" s="34"/>
    </row>
    <row r="19" spans="1:30" x14ac:dyDescent="0.2">
      <c r="A19" s="84">
        <f>('[1]T3-22 H'!A19)</f>
        <v>800</v>
      </c>
      <c r="B19" s="21" t="s">
        <v>15</v>
      </c>
      <c r="C19" s="94">
        <f>SUM('[1]T3-22 H'!C19)</f>
        <v>900</v>
      </c>
      <c r="D19" s="28">
        <f>SUM('[1]T3-22 H'!D19)</f>
        <v>820</v>
      </c>
      <c r="E19" s="28">
        <f>SUM('[1]T3-22 H'!E19)</f>
        <v>0</v>
      </c>
      <c r="F19" s="29">
        <f>SUM('[1]T3-22 H'!F19)</f>
        <v>0</v>
      </c>
      <c r="G19" s="30">
        <f>SUM('[1]T3-22 H'!G19)</f>
        <v>820</v>
      </c>
      <c r="H19" s="28">
        <f>SUM('[1]T3-22 H'!H19)</f>
        <v>377419</v>
      </c>
      <c r="I19" s="28">
        <f>SUM('[1]T3-22 H'!I19)</f>
        <v>9</v>
      </c>
      <c r="J19" s="29">
        <f>SUM('[1]T3-22 H'!J19)</f>
        <v>11</v>
      </c>
      <c r="K19" s="30">
        <f>SUM('[1]T3-22 H'!K19)</f>
        <v>377430</v>
      </c>
      <c r="L19" s="31">
        <f>SUM('[1]T3-22 H'!L19)</f>
        <v>378239</v>
      </c>
      <c r="M19" s="31">
        <f>SUM('[1]T3-22 H'!M19)</f>
        <v>9</v>
      </c>
      <c r="N19" s="31">
        <f>SUM('[1]T3-22 H'!N19)</f>
        <v>11</v>
      </c>
      <c r="O19" s="32">
        <f>SUM('[1]T3-22 H'!O19)</f>
        <v>378250</v>
      </c>
      <c r="P19" s="39"/>
      <c r="Q19" s="39"/>
      <c r="R19" s="39"/>
      <c r="S19" s="115"/>
      <c r="T19" s="34"/>
    </row>
    <row r="20" spans="1:30" x14ac:dyDescent="0.2">
      <c r="A20" s="84">
        <f>('[1]T3-22 H'!A20)</f>
        <v>900</v>
      </c>
      <c r="B20" s="21" t="s">
        <v>15</v>
      </c>
      <c r="C20" s="94">
        <f>SUM('[1]T3-22 H'!C20)</f>
        <v>1000</v>
      </c>
      <c r="D20" s="28">
        <f>SUM('[1]T3-22 H'!D20)</f>
        <v>103</v>
      </c>
      <c r="E20" s="28">
        <f>SUM('[1]T3-22 H'!E20)</f>
        <v>0</v>
      </c>
      <c r="F20" s="29">
        <f>SUM('[1]T3-22 H'!F20)</f>
        <v>0</v>
      </c>
      <c r="G20" s="30">
        <f>SUM('[1]T3-22 H'!G20)</f>
        <v>103</v>
      </c>
      <c r="H20" s="28">
        <f>SUM('[1]T3-22 H'!H20)</f>
        <v>441004</v>
      </c>
      <c r="I20" s="28">
        <f>SUM('[1]T3-22 H'!I20)</f>
        <v>0</v>
      </c>
      <c r="J20" s="29">
        <f>SUM('[1]T3-22 H'!J20)</f>
        <v>0</v>
      </c>
      <c r="K20" s="30">
        <f>SUM('[1]T3-22 H'!K20)</f>
        <v>441004</v>
      </c>
      <c r="L20" s="31">
        <f>SUM('[1]T3-22 H'!L20)</f>
        <v>441107</v>
      </c>
      <c r="M20" s="31">
        <f>SUM('[1]T3-22 H'!M20)</f>
        <v>0</v>
      </c>
      <c r="N20" s="31">
        <f>SUM('[1]T3-22 H'!N20)</f>
        <v>0</v>
      </c>
      <c r="O20" s="32">
        <f>SUM('[1]T3-22 H'!O20)</f>
        <v>441107</v>
      </c>
      <c r="P20" s="36"/>
      <c r="Q20" s="34"/>
      <c r="R20" s="38"/>
      <c r="U20" s="118" t="str">
        <f>U2</f>
        <v>Répartition du montant de la retraite de base (après application des règles de minimum et maximum) au 31 décembre 2018</v>
      </c>
      <c r="V20" s="118"/>
      <c r="W20" s="118"/>
      <c r="X20" s="118"/>
      <c r="Y20" s="118"/>
      <c r="Z20" s="118"/>
      <c r="AA20" s="118"/>
      <c r="AB20" s="118"/>
      <c r="AC20" s="118"/>
      <c r="AD20" s="118"/>
    </row>
    <row r="21" spans="1:30" x14ac:dyDescent="0.2">
      <c r="A21" s="84">
        <f>('[1]T3-22 H'!A21)</f>
        <v>1000</v>
      </c>
      <c r="B21" s="21" t="s">
        <v>15</v>
      </c>
      <c r="C21" s="94">
        <f>SUM('[1]T3-22 H'!C21)</f>
        <v>1100</v>
      </c>
      <c r="D21" s="28">
        <f>SUM('[1]T3-22 H'!D21)</f>
        <v>13</v>
      </c>
      <c r="E21" s="28">
        <f>SUM('[1]T3-22 H'!E21)</f>
        <v>0</v>
      </c>
      <c r="F21" s="29">
        <f>SUM('[1]T3-22 H'!F21)</f>
        <v>0</v>
      </c>
      <c r="G21" s="30">
        <f>SUM('[1]T3-22 H'!G21)</f>
        <v>13</v>
      </c>
      <c r="H21" s="28">
        <f>SUM('[1]T3-22 H'!H21)</f>
        <v>505458</v>
      </c>
      <c r="I21" s="28">
        <f>SUM('[1]T3-22 H'!I21)</f>
        <v>0</v>
      </c>
      <c r="J21" s="29">
        <f>SUM('[1]T3-22 H'!J21)</f>
        <v>0</v>
      </c>
      <c r="K21" s="30">
        <f>SUM('[1]T3-22 H'!K21)</f>
        <v>505458</v>
      </c>
      <c r="L21" s="31">
        <f>SUM('[1]T3-22 H'!L21)</f>
        <v>505471</v>
      </c>
      <c r="M21" s="31">
        <f>SUM('[1]T3-22 H'!M21)</f>
        <v>0</v>
      </c>
      <c r="N21" s="31">
        <f>SUM('[1]T3-22 H'!N21)</f>
        <v>0</v>
      </c>
      <c r="O21" s="32">
        <f>SUM('[1]T3-22 H'!O21)</f>
        <v>505471</v>
      </c>
      <c r="P21" s="33"/>
      <c r="Q21" s="33"/>
      <c r="R21" s="38"/>
      <c r="U21" s="118" t="s">
        <v>32</v>
      </c>
      <c r="V21" s="118"/>
      <c r="W21" s="118"/>
      <c r="X21" s="118"/>
      <c r="Y21" s="118"/>
      <c r="Z21" s="118"/>
      <c r="AA21" s="118"/>
      <c r="AB21" s="118"/>
      <c r="AC21" s="118"/>
      <c r="AD21" s="118"/>
    </row>
    <row r="22" spans="1:30" x14ac:dyDescent="0.2">
      <c r="A22" s="84">
        <f>('[1]T3-22 H'!A22)</f>
        <v>1100</v>
      </c>
      <c r="B22" s="21" t="s">
        <v>15</v>
      </c>
      <c r="C22" s="94">
        <f>SUM('[1]T3-22 H'!C22)</f>
        <v>1200</v>
      </c>
      <c r="D22" s="28">
        <f>SUM('[1]T3-22 H'!D22)</f>
        <v>4</v>
      </c>
      <c r="E22" s="28">
        <f>SUM('[1]T3-22 H'!E22)</f>
        <v>0</v>
      </c>
      <c r="F22" s="29">
        <f>SUM('[1]T3-22 H'!F22)</f>
        <v>0</v>
      </c>
      <c r="G22" s="30">
        <f>SUM('[1]T3-22 H'!G22)</f>
        <v>4</v>
      </c>
      <c r="H22" s="28">
        <f>SUM('[1]T3-22 H'!H22)</f>
        <v>609330</v>
      </c>
      <c r="I22" s="28">
        <f>SUM('[1]T3-22 H'!I22)</f>
        <v>0</v>
      </c>
      <c r="J22" s="29">
        <f>SUM('[1]T3-22 H'!J22)</f>
        <v>0</v>
      </c>
      <c r="K22" s="30">
        <f>SUM('[1]T3-22 H'!K22)</f>
        <v>609330</v>
      </c>
      <c r="L22" s="31">
        <f>SUM('[1]T3-22 H'!L22)</f>
        <v>609334</v>
      </c>
      <c r="M22" s="31">
        <f>SUM('[1]T3-22 H'!M22)</f>
        <v>0</v>
      </c>
      <c r="N22" s="31">
        <f>SUM('[1]T3-22 H'!N22)</f>
        <v>0</v>
      </c>
      <c r="O22" s="32">
        <f>SUM('[1]T3-22 H'!O22)</f>
        <v>609334</v>
      </c>
      <c r="P22" s="33"/>
      <c r="Q22" s="33"/>
      <c r="R22" s="38"/>
    </row>
    <row r="23" spans="1:30" x14ac:dyDescent="0.2">
      <c r="A23" s="84">
        <f>('[1]T3-22 H'!A23)</f>
        <v>1200</v>
      </c>
      <c r="B23" s="21" t="s">
        <v>15</v>
      </c>
      <c r="C23" s="94">
        <f>SUM('[1]T3-22 H'!C23)</f>
        <v>1300</v>
      </c>
      <c r="D23" s="28">
        <f>SUM('[1]T3-22 H'!D23)</f>
        <v>0</v>
      </c>
      <c r="E23" s="28">
        <f>SUM('[1]T3-22 H'!E23)</f>
        <v>0</v>
      </c>
      <c r="F23" s="29">
        <f>SUM('[1]T3-22 H'!F23)</f>
        <v>0</v>
      </c>
      <c r="G23" s="30">
        <f>SUM('[1]T3-22 H'!G23)</f>
        <v>0</v>
      </c>
      <c r="H23" s="28">
        <f>SUM('[1]T3-22 H'!H23)</f>
        <v>586897</v>
      </c>
      <c r="I23" s="28">
        <f>SUM('[1]T3-22 H'!I23)</f>
        <v>0</v>
      </c>
      <c r="J23" s="29">
        <f>SUM('[1]T3-22 H'!J23)</f>
        <v>0</v>
      </c>
      <c r="K23" s="30">
        <f>SUM('[1]T3-22 H'!K23)</f>
        <v>586897</v>
      </c>
      <c r="L23" s="31">
        <f>SUM('[1]T3-22 H'!L23)</f>
        <v>586897</v>
      </c>
      <c r="M23" s="31">
        <f>SUM('[1]T3-22 H'!M23)</f>
        <v>0</v>
      </c>
      <c r="N23" s="31">
        <f>SUM('[1]T3-22 H'!N23)</f>
        <v>0</v>
      </c>
      <c r="O23" s="32">
        <f>SUM('[1]T3-22 H'!O23)</f>
        <v>586897</v>
      </c>
      <c r="P23" s="7"/>
      <c r="Q23" s="7"/>
      <c r="R23" s="19"/>
      <c r="S23" s="108" t="s">
        <v>26</v>
      </c>
    </row>
    <row r="24" spans="1:30" x14ac:dyDescent="0.2">
      <c r="A24" s="84">
        <f>('[1]T3-22 H'!A24)</f>
        <v>1300</v>
      </c>
      <c r="B24" s="21" t="s">
        <v>15</v>
      </c>
      <c r="C24" s="94">
        <f>SUM('[1]T3-22 H'!C24)</f>
        <v>1400</v>
      </c>
      <c r="D24" s="28">
        <f>SUM('[1]T3-22 H'!D24)</f>
        <v>0</v>
      </c>
      <c r="E24" s="28">
        <f>SUM('[1]T3-22 H'!E24)</f>
        <v>0</v>
      </c>
      <c r="F24" s="29">
        <f>SUM('[1]T3-22 H'!F24)</f>
        <v>0</v>
      </c>
      <c r="G24" s="30">
        <f>SUM('[1]T3-22 H'!G24)</f>
        <v>0</v>
      </c>
      <c r="H24" s="28">
        <f>SUM('[1]T3-22 H'!H24)</f>
        <v>359093</v>
      </c>
      <c r="I24" s="28">
        <f>SUM('[1]T3-22 H'!I24)</f>
        <v>0</v>
      </c>
      <c r="J24" s="29">
        <f>SUM('[1]T3-22 H'!J24)</f>
        <v>0</v>
      </c>
      <c r="K24" s="30">
        <f>SUM('[1]T3-22 H'!K24)</f>
        <v>359093</v>
      </c>
      <c r="L24" s="31">
        <f>SUM('[1]T3-22 H'!L24)</f>
        <v>359093</v>
      </c>
      <c r="M24" s="31">
        <f>SUM('[1]T3-22 H'!M24)</f>
        <v>0</v>
      </c>
      <c r="N24" s="31">
        <f>SUM('[1]T3-22 H'!N24)</f>
        <v>0</v>
      </c>
      <c r="O24" s="32">
        <f>SUM('[1]T3-22 H'!O24)</f>
        <v>359093</v>
      </c>
      <c r="P24" s="7"/>
      <c r="Q24" s="7"/>
      <c r="R24" s="19"/>
      <c r="S24" s="111" t="s">
        <v>33</v>
      </c>
    </row>
    <row r="25" spans="1:30" x14ac:dyDescent="0.2">
      <c r="A25" s="84">
        <f>('[1]T3-22 H'!A25)</f>
        <v>1400</v>
      </c>
      <c r="B25" s="21" t="s">
        <v>15</v>
      </c>
      <c r="C25" s="94">
        <f>SUM('[1]T3-22 H'!C25)</f>
        <v>1500</v>
      </c>
      <c r="D25" s="28">
        <f>SUM('[1]T3-22 H'!D25)</f>
        <v>0</v>
      </c>
      <c r="E25" s="28">
        <f>SUM('[1]T3-22 H'!E25)</f>
        <v>0</v>
      </c>
      <c r="F25" s="29">
        <f>SUM('[1]T3-22 H'!F25)</f>
        <v>0</v>
      </c>
      <c r="G25" s="30">
        <f>SUM('[1]T3-22 H'!G25)</f>
        <v>0</v>
      </c>
      <c r="H25" s="28">
        <f>SUM('[1]T3-22 H'!H25)</f>
        <v>188000</v>
      </c>
      <c r="I25" s="28">
        <f>SUM('[1]T3-22 H'!I25)</f>
        <v>0</v>
      </c>
      <c r="J25" s="29">
        <f>SUM('[1]T3-22 H'!J25)</f>
        <v>0</v>
      </c>
      <c r="K25" s="30">
        <f>SUM('[1]T3-22 H'!K25)</f>
        <v>188000</v>
      </c>
      <c r="L25" s="31">
        <f>SUM('[1]T3-22 H'!L25)</f>
        <v>188000</v>
      </c>
      <c r="M25" s="31">
        <f>SUM('[1]T3-22 H'!M25)</f>
        <v>0</v>
      </c>
      <c r="N25" s="31">
        <f>SUM('[1]T3-22 H'!N25)</f>
        <v>0</v>
      </c>
      <c r="O25" s="32">
        <f>SUM('[1]T3-22 H'!O25)</f>
        <v>188000</v>
      </c>
      <c r="P25" s="7"/>
      <c r="Q25" s="7"/>
      <c r="R25" s="19"/>
      <c r="S25" s="113"/>
    </row>
    <row r="26" spans="1:30" x14ac:dyDescent="0.2">
      <c r="A26" s="84">
        <f>('[1]T3-22 H'!A26)</f>
        <v>1500</v>
      </c>
      <c r="B26" s="21" t="s">
        <v>15</v>
      </c>
      <c r="C26" s="94">
        <f>SUM('[1]T3-22 H'!C26)</f>
        <v>1600</v>
      </c>
      <c r="D26" s="28">
        <f>SUM('[1]T3-22 H'!D26)</f>
        <v>0</v>
      </c>
      <c r="E26" s="28">
        <f>SUM('[1]T3-22 H'!E26)</f>
        <v>0</v>
      </c>
      <c r="F26" s="29">
        <f>SUM('[1]T3-22 H'!F26)</f>
        <v>0</v>
      </c>
      <c r="G26" s="30">
        <f>SUM('[1]T3-22 H'!G26)</f>
        <v>0</v>
      </c>
      <c r="H26" s="28">
        <f>SUM('[1]T3-22 H'!H26)</f>
        <v>35755</v>
      </c>
      <c r="I26" s="28">
        <f>SUM('[1]T3-22 H'!I26)</f>
        <v>0</v>
      </c>
      <c r="J26" s="29">
        <f>SUM('[1]T3-22 H'!J26)</f>
        <v>0</v>
      </c>
      <c r="K26" s="30">
        <f>SUM('[1]T3-22 H'!K26)</f>
        <v>35755</v>
      </c>
      <c r="L26" s="31">
        <f>SUM('[1]T3-22 H'!L26)</f>
        <v>35755</v>
      </c>
      <c r="M26" s="31">
        <f>SUM('[1]T3-22 H'!M26)</f>
        <v>0</v>
      </c>
      <c r="N26" s="31">
        <f>SUM('[1]T3-22 H'!N26)</f>
        <v>0</v>
      </c>
      <c r="O26" s="32">
        <f>SUM('[1]T3-22 H'!O26)</f>
        <v>35755</v>
      </c>
      <c r="P26" s="7"/>
      <c r="Q26" s="40">
        <f>G26+G27</f>
        <v>0</v>
      </c>
      <c r="R26" s="19"/>
      <c r="S26" s="113"/>
    </row>
    <row r="27" spans="1:30" x14ac:dyDescent="0.2">
      <c r="A27" s="84">
        <f>('[1]T3-22 H'!A27)</f>
        <v>1600</v>
      </c>
      <c r="B27" s="21" t="s">
        <v>15</v>
      </c>
      <c r="C27" s="104">
        <f>SUM('[1]T3-22 H'!C27)</f>
        <v>3000</v>
      </c>
      <c r="D27" s="28">
        <f>SUM('[1]T3-22 H'!D27)</f>
        <v>0</v>
      </c>
      <c r="E27" s="28">
        <f>SUM('[1]T3-22 H'!E27)</f>
        <v>0</v>
      </c>
      <c r="F27" s="29">
        <f>SUM('[1]T3-22 H'!F27)</f>
        <v>0</v>
      </c>
      <c r="G27" s="30">
        <f>SUM('[1]T3-22 H'!G27)</f>
        <v>0</v>
      </c>
      <c r="H27" s="28">
        <f>SUM('[1]T3-22 H'!H27)</f>
        <v>40057</v>
      </c>
      <c r="I27" s="28">
        <f>SUM('[1]T3-22 H'!I27)</f>
        <v>0</v>
      </c>
      <c r="J27" s="29">
        <f>SUM('[1]T3-22 H'!J27)</f>
        <v>0</v>
      </c>
      <c r="K27" s="30">
        <f>SUM('[1]T3-22 H'!K27)</f>
        <v>40057</v>
      </c>
      <c r="L27" s="31">
        <f>SUM('[1]T3-22 H'!L27)</f>
        <v>40057</v>
      </c>
      <c r="M27" s="31">
        <f>SUM('[1]T3-22 H'!M27)</f>
        <v>0</v>
      </c>
      <c r="N27" s="31">
        <f>SUM('[1]T3-22 H'!N27)</f>
        <v>0</v>
      </c>
      <c r="O27" s="32">
        <f>SUM('[1]T3-22 H'!O27)</f>
        <v>40057</v>
      </c>
      <c r="P27" s="7"/>
      <c r="Q27" s="7"/>
      <c r="R27" s="19"/>
      <c r="S27" s="113"/>
    </row>
    <row r="28" spans="1:30" x14ac:dyDescent="0.2">
      <c r="A28" s="103">
        <f>('[1]T3-22 H'!A28)</f>
        <v>3000</v>
      </c>
      <c r="B28" s="21" t="s">
        <v>15</v>
      </c>
      <c r="C28" s="94">
        <f>SUM('[1]T3-22 H'!C28)</f>
        <v>3000</v>
      </c>
      <c r="D28" s="28">
        <f>SUM('[1]T3-22 H'!D28)</f>
        <v>0</v>
      </c>
      <c r="E28" s="28">
        <f>SUM('[1]T3-22 H'!E28)</f>
        <v>0</v>
      </c>
      <c r="F28" s="29">
        <f>SUM('[1]T3-22 H'!F28)</f>
        <v>0</v>
      </c>
      <c r="G28" s="30">
        <f>SUM('[1]T3-22 H'!G28)</f>
        <v>0</v>
      </c>
      <c r="H28" s="28">
        <f>SUM('[1]T3-22 H'!H28)</f>
        <v>0</v>
      </c>
      <c r="I28" s="28">
        <f>SUM('[1]T3-22 H'!I28)</f>
        <v>0</v>
      </c>
      <c r="J28" s="29">
        <f>SUM('[1]T3-22 H'!J28)</f>
        <v>0</v>
      </c>
      <c r="K28" s="30">
        <f>SUM('[1]T3-22 H'!K28)</f>
        <v>0</v>
      </c>
      <c r="L28" s="31">
        <f>SUM('[1]T3-22 H'!L28)</f>
        <v>0</v>
      </c>
      <c r="M28" s="31">
        <f>SUM('[1]T3-22 H'!M28)</f>
        <v>0</v>
      </c>
      <c r="N28" s="31">
        <f>SUM('[1]T3-22 H'!N28)</f>
        <v>0</v>
      </c>
      <c r="O28" s="32">
        <f>SUM('[1]T3-22 H'!O28)</f>
        <v>0</v>
      </c>
      <c r="P28" s="7"/>
      <c r="Q28" s="7"/>
      <c r="R28" s="19"/>
      <c r="S28" s="113"/>
    </row>
    <row r="29" spans="1:30" hidden="1" x14ac:dyDescent="0.2">
      <c r="A29" s="84">
        <f>('[1]T3-22 H'!A29)</f>
        <v>3000</v>
      </c>
      <c r="B29" s="21" t="s">
        <v>15</v>
      </c>
      <c r="C29" s="28">
        <f>SUM('[1]T3-22 H'!C29)</f>
        <v>1634</v>
      </c>
      <c r="D29" s="28">
        <f>SUM('[1]T3-22 H'!D29)</f>
        <v>0</v>
      </c>
      <c r="E29" s="28">
        <f>SUM('[1]T3-22 H'!E29)</f>
        <v>0</v>
      </c>
      <c r="F29" s="29">
        <f>SUM('[1]T3-22 H'!F29)</f>
        <v>0</v>
      </c>
      <c r="G29" s="30">
        <f>SUM('[1]T3-22 H'!G29)</f>
        <v>0</v>
      </c>
      <c r="H29" s="28">
        <f>SUM('[1]T3-22 H'!H29)</f>
        <v>0</v>
      </c>
      <c r="I29" s="28">
        <f>SUM('[1]T3-22 H'!I29)</f>
        <v>0</v>
      </c>
      <c r="J29" s="29">
        <f>SUM('[1]T3-22 H'!J29)</f>
        <v>0</v>
      </c>
      <c r="K29" s="30">
        <f>SUM('[1]T3-22 H'!K29)</f>
        <v>0</v>
      </c>
      <c r="L29" s="31">
        <f>SUM('[1]T3-22 H'!L29)</f>
        <v>0</v>
      </c>
      <c r="M29" s="31">
        <f>SUM('[1]T3-22 H'!M29)</f>
        <v>0</v>
      </c>
      <c r="N29" s="31">
        <f>SUM('[1]T3-22 H'!N29)</f>
        <v>0</v>
      </c>
      <c r="O29" s="32">
        <f>SUM('[1]T3-22 H'!O29)</f>
        <v>0</v>
      </c>
      <c r="P29" s="7"/>
      <c r="Q29" s="7"/>
      <c r="R29" s="19"/>
      <c r="S29" s="113"/>
    </row>
    <row r="30" spans="1:30" hidden="1" x14ac:dyDescent="0.2">
      <c r="A30" s="84">
        <f>('[1]T3-22 H'!A30)</f>
        <v>1634</v>
      </c>
      <c r="B30" s="21" t="s">
        <v>15</v>
      </c>
      <c r="C30" s="23">
        <f>SUM('[1]T3-22 H'!C30)</f>
        <v>3000</v>
      </c>
      <c r="D30" s="28">
        <f>SUM('[1]T3-22 H'!D30)</f>
        <v>0</v>
      </c>
      <c r="E30" s="28">
        <f>SUM('[1]T3-22 H'!E30)</f>
        <v>0</v>
      </c>
      <c r="F30" s="29">
        <f>SUM('[1]T3-22 H'!F30)</f>
        <v>0</v>
      </c>
      <c r="G30" s="30">
        <f>SUM('[1]T3-22 H'!G30)</f>
        <v>0</v>
      </c>
      <c r="H30" s="28">
        <f>SUM('[1]T3-22 H'!H30)</f>
        <v>0</v>
      </c>
      <c r="I30" s="28">
        <f>SUM('[1]T3-22 H'!I30)</f>
        <v>0</v>
      </c>
      <c r="J30" s="29">
        <f>SUM('[1]T3-22 H'!J30)</f>
        <v>0</v>
      </c>
      <c r="K30" s="30">
        <f>SUM('[1]T3-22 H'!K30)</f>
        <v>0</v>
      </c>
      <c r="L30" s="31">
        <f>SUM('[1]T3-22 H'!L30)</f>
        <v>0</v>
      </c>
      <c r="M30" s="31">
        <f>SUM('[1]T3-22 H'!M30)</f>
        <v>0</v>
      </c>
      <c r="N30" s="31">
        <f>SUM('[1]T3-22 H'!N30)</f>
        <v>0</v>
      </c>
      <c r="O30" s="32">
        <f>SUM('[1]T3-22 H'!O30)</f>
        <v>0</v>
      </c>
      <c r="P30" s="7"/>
      <c r="Q30" s="7"/>
      <c r="R30" s="19"/>
      <c r="S30" s="113"/>
    </row>
    <row r="31" spans="1:30" x14ac:dyDescent="0.2">
      <c r="A31" s="41"/>
      <c r="B31" s="42" t="s">
        <v>16</v>
      </c>
      <c r="C31" s="33"/>
      <c r="D31" s="43">
        <f>SUM('[1]T3-22 H'!D31)</f>
        <v>205880</v>
      </c>
      <c r="E31" s="43">
        <f>SUM('[1]T3-22 H'!E31)</f>
        <v>205880</v>
      </c>
      <c r="F31" s="43">
        <f>SUM('[1]T3-22 H'!F31)</f>
        <v>409</v>
      </c>
      <c r="G31" s="44">
        <f>SUM('[1]T3-22 H'!G31)</f>
        <v>206289</v>
      </c>
      <c r="H31" s="43">
        <f>SUM('[1]T3-22 H'!H31)</f>
        <v>6133607</v>
      </c>
      <c r="I31" s="43">
        <f>SUM('[1]T3-22 H'!I31)</f>
        <v>6133607</v>
      </c>
      <c r="J31" s="43">
        <f>SUM('[1]T3-22 H'!J31)</f>
        <v>31584</v>
      </c>
      <c r="K31" s="44">
        <f>SUM('[1]T3-22 H'!K31)</f>
        <v>6165191</v>
      </c>
      <c r="L31" s="43">
        <f>SUM('[1]T3-22 H'!L31)</f>
        <v>6339487</v>
      </c>
      <c r="M31" s="31">
        <f>SUM('[1]T3-22 H'!M31)</f>
        <v>6339487</v>
      </c>
      <c r="N31" s="43">
        <f>SUM('[1]T3-22 H'!N31)</f>
        <v>31993</v>
      </c>
      <c r="O31" s="44">
        <f>SUM('[1]T3-22 H'!O31)</f>
        <v>6371480</v>
      </c>
      <c r="Q31" s="7"/>
      <c r="R31" s="19"/>
      <c r="S31" s="113"/>
    </row>
    <row r="32" spans="1:30" ht="14.25" customHeight="1" x14ac:dyDescent="0.2">
      <c r="A32" s="41"/>
      <c r="B32" s="45" t="s">
        <v>17</v>
      </c>
      <c r="C32" s="33"/>
      <c r="D32" s="46">
        <f>SUM('[1]T3-22 H'!D32)</f>
        <v>331.42</v>
      </c>
      <c r="E32" s="46">
        <f>SUM('[1]T3-22 H'!E32)</f>
        <v>3.9372287038206299</v>
      </c>
      <c r="F32" s="47">
        <f>SUM('[1]T3-22 H'!F32)</f>
        <v>228.92</v>
      </c>
      <c r="G32" s="48">
        <f>SUM('[1]T3-22 H'!G32)</f>
        <v>335.14620035747231</v>
      </c>
      <c r="H32" s="46">
        <f>SUM('[1]T3-22 H'!H32)</f>
        <v>734.05</v>
      </c>
      <c r="I32" s="46">
        <f>SUM('[1]T3-22 H'!I32)</f>
        <v>5.9524800330375598</v>
      </c>
      <c r="J32" s="47">
        <f>SUM('[1]T3-22 H'!J32)</f>
        <v>181.26</v>
      </c>
      <c r="K32" s="48">
        <f>SUM('[1]T3-22 H'!K32)</f>
        <v>737.14006709410921</v>
      </c>
      <c r="L32" s="46">
        <f>SUM('[1]T3-22 H'!L32)</f>
        <v>720.97426305156864</v>
      </c>
      <c r="M32" s="46">
        <f>SUM('[1]T3-22 H'!M32)</f>
        <v>5.8870331059188228</v>
      </c>
      <c r="N32" s="47">
        <f>SUM('[1]T3-22 H'!N32)</f>
        <v>181.86928765667491</v>
      </c>
      <c r="O32" s="49">
        <f>SUM('[1]T3-22 H'!O32)</f>
        <v>724.12473741007443</v>
      </c>
      <c r="P32" s="50"/>
      <c r="Q32" s="7"/>
      <c r="S32" s="107"/>
      <c r="T32" s="51"/>
      <c r="U32" s="51"/>
      <c r="V32" s="51"/>
    </row>
    <row r="33" spans="1:30" x14ac:dyDescent="0.2">
      <c r="A33" s="41"/>
      <c r="B33" s="42" t="s">
        <v>18</v>
      </c>
      <c r="C33" s="33"/>
      <c r="D33" s="52">
        <f>SUM('[1]T3-22 H'!D33)</f>
        <v>2</v>
      </c>
      <c r="E33" s="52">
        <f>SUM('[1]T3-22 H'!E33)</f>
        <v>2</v>
      </c>
      <c r="F33" s="53">
        <f>SUM('[1]T3-22 H'!F33)</f>
        <v>0</v>
      </c>
      <c r="G33" s="30">
        <f>SUM('[1]T3-22 H'!G33)</f>
        <v>2</v>
      </c>
      <c r="H33" s="52">
        <f>SUM('[1]T3-22 H'!H33)</f>
        <v>25</v>
      </c>
      <c r="I33" s="52">
        <f>SUM('[1]T3-22 H'!I33)</f>
        <v>25</v>
      </c>
      <c r="J33" s="53">
        <f>SUM('[1]T3-22 H'!J33)</f>
        <v>0</v>
      </c>
      <c r="K33" s="30">
        <f>SUM('[1]T3-22 H'!K33)</f>
        <v>25</v>
      </c>
      <c r="L33" s="31">
        <f>SUM('[1]T3-22 H'!L33)</f>
        <v>27</v>
      </c>
      <c r="M33" s="31">
        <f>SUM('[1]T3-22 H'!M33)</f>
        <v>27</v>
      </c>
      <c r="N33" s="31">
        <f>SUM('[1]T3-22 H'!N33)</f>
        <v>0</v>
      </c>
      <c r="O33" s="53">
        <f>SUM('[1]T3-22 H'!O33)</f>
        <v>27</v>
      </c>
      <c r="P33" s="7"/>
      <c r="Q33" s="54"/>
      <c r="R33" s="19"/>
      <c r="S33" s="113"/>
    </row>
    <row r="34" spans="1:30" x14ac:dyDescent="0.2">
      <c r="A34" s="55"/>
      <c r="B34" s="56" t="s">
        <v>19</v>
      </c>
      <c r="C34" s="57"/>
      <c r="D34" s="130">
        <f t="shared" ref="D34:N34" si="0">D31+D33</f>
        <v>205882</v>
      </c>
      <c r="E34" s="131"/>
      <c r="F34" s="58">
        <f t="shared" si="0"/>
        <v>409</v>
      </c>
      <c r="G34" s="58">
        <f>G31+G33</f>
        <v>206291</v>
      </c>
      <c r="H34" s="130">
        <f t="shared" si="0"/>
        <v>6133632</v>
      </c>
      <c r="I34" s="131"/>
      <c r="J34" s="58">
        <f t="shared" si="0"/>
        <v>31584</v>
      </c>
      <c r="K34" s="58">
        <f t="shared" si="0"/>
        <v>6165216</v>
      </c>
      <c r="L34" s="130">
        <f t="shared" si="0"/>
        <v>6339514</v>
      </c>
      <c r="M34" s="131"/>
      <c r="N34" s="58">
        <f t="shared" si="0"/>
        <v>31993</v>
      </c>
      <c r="O34" s="59">
        <f>O31+O33</f>
        <v>6371507</v>
      </c>
      <c r="P34" s="7"/>
      <c r="Q34" s="7"/>
      <c r="R34" s="19"/>
      <c r="S34" s="113"/>
    </row>
    <row r="35" spans="1:30" ht="13.15" customHeight="1" x14ac:dyDescent="0.2">
      <c r="A35" s="132"/>
      <c r="B35" s="132"/>
      <c r="C35" s="132"/>
      <c r="D35" s="25"/>
      <c r="E35" s="25"/>
      <c r="F35" s="25"/>
      <c r="G35" s="25"/>
      <c r="H35" s="25"/>
      <c r="I35" s="25"/>
      <c r="J35" s="25"/>
      <c r="K35" s="25"/>
      <c r="L35" s="25"/>
      <c r="M35" s="25"/>
      <c r="N35" s="25"/>
      <c r="P35" s="19"/>
      <c r="Q35" s="19"/>
      <c r="R35" s="19"/>
      <c r="S35" s="113"/>
    </row>
    <row r="36" spans="1:30" ht="22.5" customHeight="1" x14ac:dyDescent="0.2">
      <c r="A36" s="120" t="s">
        <v>4</v>
      </c>
      <c r="B36" s="121"/>
      <c r="C36" s="122"/>
      <c r="D36" s="120" t="s">
        <v>5</v>
      </c>
      <c r="E36" s="121"/>
      <c r="F36" s="121"/>
      <c r="G36" s="122"/>
      <c r="H36" s="10" t="s">
        <v>6</v>
      </c>
      <c r="I36" s="10"/>
      <c r="J36" s="11"/>
      <c r="K36" s="11"/>
      <c r="L36" s="12" t="s">
        <v>7</v>
      </c>
      <c r="M36" s="11"/>
      <c r="N36" s="11"/>
      <c r="O36" s="13"/>
      <c r="P36" s="19"/>
      <c r="Q36" s="19"/>
      <c r="R36" s="19"/>
      <c r="S36" s="113"/>
    </row>
    <row r="37" spans="1:30" ht="41.25" customHeight="1" x14ac:dyDescent="0.2">
      <c r="A37" s="123"/>
      <c r="B37" s="124"/>
      <c r="C37" s="125"/>
      <c r="D37" s="126" t="s">
        <v>8</v>
      </c>
      <c r="E37" s="128"/>
      <c r="F37" s="14" t="s">
        <v>9</v>
      </c>
      <c r="G37" s="15" t="s">
        <v>10</v>
      </c>
      <c r="H37" s="126" t="s">
        <v>8</v>
      </c>
      <c r="I37" s="128"/>
      <c r="J37" s="14" t="s">
        <v>9</v>
      </c>
      <c r="K37" s="15" t="s">
        <v>10</v>
      </c>
      <c r="L37" s="126" t="s">
        <v>8</v>
      </c>
      <c r="M37" s="128"/>
      <c r="N37" s="14" t="s">
        <v>9</v>
      </c>
      <c r="O37" s="15" t="s">
        <v>10</v>
      </c>
      <c r="P37" s="19"/>
      <c r="Q37" s="19"/>
      <c r="R37" s="19"/>
      <c r="S37" s="113"/>
      <c r="U37" s="60"/>
      <c r="V37" s="60"/>
      <c r="W37" s="60"/>
      <c r="X37" s="60"/>
      <c r="Y37" s="60"/>
      <c r="Z37" s="60"/>
      <c r="AA37" s="60"/>
      <c r="AB37" s="60"/>
      <c r="AC37" s="60"/>
      <c r="AD37" s="60"/>
    </row>
    <row r="38" spans="1:30" ht="10.5" customHeight="1" x14ac:dyDescent="0.2">
      <c r="A38" s="123"/>
      <c r="B38" s="124"/>
      <c r="C38" s="125"/>
      <c r="D38" s="120" t="s">
        <v>11</v>
      </c>
      <c r="E38" s="121"/>
      <c r="F38" s="121"/>
      <c r="G38" s="121"/>
      <c r="H38" s="121"/>
      <c r="I38" s="121"/>
      <c r="J38" s="121"/>
      <c r="K38" s="121"/>
      <c r="L38" s="121"/>
      <c r="M38" s="121"/>
      <c r="N38" s="121"/>
      <c r="O38" s="122"/>
      <c r="P38" s="19"/>
      <c r="Q38" s="19"/>
      <c r="R38" s="19"/>
      <c r="S38" s="113"/>
      <c r="U38" s="61"/>
      <c r="V38" s="61"/>
      <c r="W38" s="61"/>
      <c r="X38" s="61"/>
      <c r="Y38" s="61"/>
      <c r="Z38" s="61"/>
      <c r="AA38" s="61"/>
      <c r="AB38" s="61"/>
      <c r="AC38" s="61"/>
      <c r="AD38" s="61"/>
    </row>
    <row r="39" spans="1:30" ht="41.25" customHeight="1" x14ac:dyDescent="0.2">
      <c r="A39" s="126"/>
      <c r="B39" s="127"/>
      <c r="C39" s="128"/>
      <c r="D39" s="17" t="s">
        <v>12</v>
      </c>
      <c r="E39" s="126" t="s">
        <v>13</v>
      </c>
      <c r="F39" s="128"/>
      <c r="G39" s="17" t="s">
        <v>14</v>
      </c>
      <c r="H39" s="17" t="s">
        <v>12</v>
      </c>
      <c r="I39" s="126" t="s">
        <v>13</v>
      </c>
      <c r="J39" s="128"/>
      <c r="K39" s="17" t="s">
        <v>14</v>
      </c>
      <c r="L39" s="17" t="s">
        <v>12</v>
      </c>
      <c r="M39" s="126" t="s">
        <v>13</v>
      </c>
      <c r="N39" s="128"/>
      <c r="O39" s="18" t="s">
        <v>14</v>
      </c>
      <c r="P39" s="19"/>
      <c r="Q39" s="19"/>
      <c r="R39" s="19"/>
      <c r="S39" s="113"/>
      <c r="U39" s="80"/>
      <c r="V39" s="80"/>
      <c r="W39" s="80"/>
      <c r="X39" s="80"/>
      <c r="Y39" s="80"/>
      <c r="Z39" s="80"/>
      <c r="AA39" s="80"/>
      <c r="AB39" s="80"/>
      <c r="AC39" s="80"/>
      <c r="AD39" s="80"/>
    </row>
    <row r="40" spans="1:30" ht="12.75" customHeight="1" x14ac:dyDescent="0.2">
      <c r="A40" s="85" t="str">
        <f>(A11)</f>
        <v>- de 1</v>
      </c>
      <c r="B40" s="63" t="str">
        <f>(B11)</f>
        <v>à - de</v>
      </c>
      <c r="C40" s="86">
        <f t="shared" ref="C40:C59" si="1">SUM(C11)</f>
        <v>100</v>
      </c>
      <c r="D40" s="64">
        <f t="shared" ref="D40:O55" si="2">D11/D$31</f>
        <v>0.15668836215271031</v>
      </c>
      <c r="E40" s="64">
        <f t="shared" si="2"/>
        <v>0.98478725471148243</v>
      </c>
      <c r="F40" s="64">
        <f t="shared" si="2"/>
        <v>0.12713936430317849</v>
      </c>
      <c r="G40" s="64">
        <f t="shared" si="2"/>
        <v>0.15662977667253222</v>
      </c>
      <c r="H40" s="64">
        <f t="shared" si="2"/>
        <v>0.1418729631683282</v>
      </c>
      <c r="I40" s="64">
        <f t="shared" si="2"/>
        <v>0.97772664600128445</v>
      </c>
      <c r="J40" s="64">
        <f t="shared" si="2"/>
        <v>0.33830420466058764</v>
      </c>
      <c r="K40" s="64">
        <f t="shared" si="2"/>
        <v>0.14287927170463982</v>
      </c>
      <c r="L40" s="64">
        <f t="shared" si="2"/>
        <v>0.14235410530852102</v>
      </c>
      <c r="M40" s="64">
        <f t="shared" si="2"/>
        <v>0.97795594501574024</v>
      </c>
      <c r="N40" s="64">
        <f t="shared" si="2"/>
        <v>0.33560466352014501</v>
      </c>
      <c r="O40" s="65">
        <f t="shared" si="2"/>
        <v>0.14332447092355308</v>
      </c>
      <c r="P40" s="19"/>
      <c r="Q40" s="19"/>
      <c r="R40" s="88">
        <f>SUM(C40)</f>
        <v>100</v>
      </c>
      <c r="S40" s="109" t="str">
        <f>(B40)</f>
        <v>à - de</v>
      </c>
      <c r="T40" s="89" t="str">
        <f>(A40)</f>
        <v>- de 1</v>
      </c>
      <c r="U40" s="81"/>
      <c r="V40" s="81"/>
      <c r="W40" s="81"/>
      <c r="X40" s="81"/>
      <c r="Y40" s="81"/>
      <c r="Z40" s="81"/>
      <c r="AA40" s="81"/>
      <c r="AB40" s="81"/>
      <c r="AC40" s="81"/>
      <c r="AD40" s="81"/>
    </row>
    <row r="41" spans="1:30" x14ac:dyDescent="0.2">
      <c r="A41" s="43">
        <f t="shared" ref="A41:A59" si="3">SUM(A12)</f>
        <v>100</v>
      </c>
      <c r="B41" s="66" t="str">
        <f t="shared" ref="B41:B59" si="4">(B12)</f>
        <v>à - de</v>
      </c>
      <c r="C41" s="87">
        <f t="shared" si="1"/>
        <v>200</v>
      </c>
      <c r="D41" s="64">
        <f t="shared" si="2"/>
        <v>0.16016611618418497</v>
      </c>
      <c r="E41" s="64">
        <f t="shared" si="2"/>
        <v>4.0217602486885568E-3</v>
      </c>
      <c r="F41" s="64">
        <f t="shared" si="2"/>
        <v>0.20537897310513448</v>
      </c>
      <c r="G41" s="64">
        <f t="shared" si="2"/>
        <v>0.16025575769915021</v>
      </c>
      <c r="H41" s="64">
        <f t="shared" si="2"/>
        <v>8.8039386938224121E-2</v>
      </c>
      <c r="I41" s="64">
        <f t="shared" si="2"/>
        <v>6.6893754360199476E-3</v>
      </c>
      <c r="J41" s="64">
        <f t="shared" si="2"/>
        <v>0.26047998986828774</v>
      </c>
      <c r="K41" s="64">
        <f t="shared" si="2"/>
        <v>8.8922792497426281E-2</v>
      </c>
      <c r="L41" s="64">
        <f t="shared" si="2"/>
        <v>9.0381761174050834E-2</v>
      </c>
      <c r="M41" s="64">
        <f t="shared" si="2"/>
        <v>6.6027424616534429E-3</v>
      </c>
      <c r="N41" s="64">
        <f t="shared" si="2"/>
        <v>0.25977557590722972</v>
      </c>
      <c r="O41" s="67">
        <f t="shared" si="2"/>
        <v>9.1232335344378385E-2</v>
      </c>
      <c r="P41" s="19"/>
      <c r="Q41" s="19"/>
      <c r="R41" s="88">
        <f t="shared" ref="R41:R59" si="5">SUM(C41)</f>
        <v>200</v>
      </c>
      <c r="S41" s="109" t="str">
        <f t="shared" ref="S41:S59" si="6">(B41)</f>
        <v>à - de</v>
      </c>
      <c r="T41" s="89">
        <f t="shared" ref="T41:T59" si="7">SUM(A41)</f>
        <v>100</v>
      </c>
    </row>
    <row r="42" spans="1:30" x14ac:dyDescent="0.2">
      <c r="A42" s="43">
        <f t="shared" si="3"/>
        <v>200</v>
      </c>
      <c r="B42" s="66" t="str">
        <f t="shared" si="4"/>
        <v>à - de</v>
      </c>
      <c r="C42" s="87">
        <f t="shared" si="1"/>
        <v>300</v>
      </c>
      <c r="D42" s="64">
        <f t="shared" si="2"/>
        <v>0.16172527686030697</v>
      </c>
      <c r="E42" s="64">
        <f t="shared" si="2"/>
        <v>9.1218185350689721E-3</v>
      </c>
      <c r="F42" s="64">
        <f t="shared" si="2"/>
        <v>0.52078239608801957</v>
      </c>
      <c r="G42" s="64">
        <f t="shared" si="2"/>
        <v>0.16243716339698192</v>
      </c>
      <c r="H42" s="64">
        <f t="shared" si="2"/>
        <v>5.3551360561574946E-2</v>
      </c>
      <c r="I42" s="64">
        <f t="shared" si="2"/>
        <v>1.1909631640892544E-2</v>
      </c>
      <c r="J42" s="64">
        <f t="shared" si="2"/>
        <v>0.29119174265450859</v>
      </c>
      <c r="K42" s="64">
        <f t="shared" si="2"/>
        <v>5.4768781697112058E-2</v>
      </c>
      <c r="L42" s="64">
        <f t="shared" si="2"/>
        <v>5.7064396535555638E-2</v>
      </c>
      <c r="M42" s="64">
        <f t="shared" si="2"/>
        <v>1.1819095141294556E-2</v>
      </c>
      <c r="N42" s="64">
        <f t="shared" si="2"/>
        <v>0.29412684024630387</v>
      </c>
      <c r="O42" s="67">
        <f t="shared" si="2"/>
        <v>5.8254753997501366E-2</v>
      </c>
      <c r="P42" s="19"/>
      <c r="Q42" s="19"/>
      <c r="R42" s="88">
        <f t="shared" si="5"/>
        <v>300</v>
      </c>
      <c r="S42" s="109" t="str">
        <f t="shared" si="6"/>
        <v>à - de</v>
      </c>
      <c r="T42" s="89">
        <f t="shared" si="7"/>
        <v>200</v>
      </c>
      <c r="V42" s="92" t="s">
        <v>28</v>
      </c>
      <c r="W42" s="92"/>
      <c r="X42" s="97">
        <f>SUM([2]Feuil1!$H$48)</f>
        <v>285.61</v>
      </c>
      <c r="Y42" s="133" t="s">
        <v>31</v>
      </c>
    </row>
    <row r="43" spans="1:30" x14ac:dyDescent="0.2">
      <c r="A43" s="43">
        <f t="shared" si="3"/>
        <v>300</v>
      </c>
      <c r="B43" s="66" t="str">
        <f t="shared" si="4"/>
        <v>à - de</v>
      </c>
      <c r="C43" s="87">
        <f t="shared" si="1"/>
        <v>400</v>
      </c>
      <c r="D43" s="64">
        <f t="shared" si="2"/>
        <v>0.14682824946570819</v>
      </c>
      <c r="E43" s="64">
        <f t="shared" si="2"/>
        <v>8.2086652418884788E-4</v>
      </c>
      <c r="F43" s="64">
        <f t="shared" si="2"/>
        <v>0.12713936430317849</v>
      </c>
      <c r="G43" s="64">
        <f t="shared" si="2"/>
        <v>0.14678921319120264</v>
      </c>
      <c r="H43" s="64">
        <f t="shared" si="2"/>
        <v>3.7087312571542325E-2</v>
      </c>
      <c r="I43" s="64">
        <f t="shared" si="2"/>
        <v>1.0439208120115945E-3</v>
      </c>
      <c r="J43" s="64">
        <f t="shared" si="2"/>
        <v>6.1961752786220868E-2</v>
      </c>
      <c r="K43" s="64">
        <f t="shared" si="2"/>
        <v>3.7214743225311271E-2</v>
      </c>
      <c r="L43" s="64">
        <f t="shared" si="2"/>
        <v>4.0651238814749524E-2</v>
      </c>
      <c r="M43" s="64">
        <f t="shared" si="2"/>
        <v>1.0366769424718435E-3</v>
      </c>
      <c r="N43" s="64">
        <f t="shared" si="2"/>
        <v>6.2794986403275715E-2</v>
      </c>
      <c r="O43" s="67">
        <f t="shared" si="2"/>
        <v>4.0762428823444476E-2</v>
      </c>
      <c r="P43" s="19"/>
      <c r="Q43" s="19"/>
      <c r="R43" s="88">
        <f t="shared" si="5"/>
        <v>400</v>
      </c>
      <c r="S43" s="109" t="str">
        <f t="shared" si="6"/>
        <v>à - de</v>
      </c>
      <c r="T43" s="89">
        <f t="shared" si="7"/>
        <v>300</v>
      </c>
      <c r="Y43" s="133"/>
    </row>
    <row r="44" spans="1:30" x14ac:dyDescent="0.2">
      <c r="A44" s="43">
        <f t="shared" si="3"/>
        <v>400</v>
      </c>
      <c r="B44" s="66" t="str">
        <f t="shared" si="4"/>
        <v>à - de</v>
      </c>
      <c r="C44" s="87">
        <f t="shared" si="1"/>
        <v>500</v>
      </c>
      <c r="D44" s="64">
        <f t="shared" si="2"/>
        <v>0.13071206528074605</v>
      </c>
      <c r="E44" s="64">
        <f t="shared" si="2"/>
        <v>1.6514474451136585E-4</v>
      </c>
      <c r="F44" s="64">
        <f t="shared" si="2"/>
        <v>1.7114914425427872E-2</v>
      </c>
      <c r="G44" s="64">
        <f t="shared" si="2"/>
        <v>0.13048684127607385</v>
      </c>
      <c r="H44" s="64">
        <f t="shared" si="2"/>
        <v>3.1946128925443053E-2</v>
      </c>
      <c r="I44" s="64">
        <f t="shared" si="2"/>
        <v>5.9834286741879616E-4</v>
      </c>
      <c r="J44" s="64">
        <f t="shared" si="2"/>
        <v>2.472771023302938E-2</v>
      </c>
      <c r="K44" s="64">
        <f t="shared" si="2"/>
        <v>3.1909149286696879E-2</v>
      </c>
      <c r="L44" s="64">
        <f t="shared" si="2"/>
        <v>3.5153633093655684E-2</v>
      </c>
      <c r="M44" s="64">
        <f t="shared" si="2"/>
        <v>5.8427440579971216E-4</v>
      </c>
      <c r="N44" s="64">
        <f t="shared" si="2"/>
        <v>2.4630387897352547E-2</v>
      </c>
      <c r="O44" s="67">
        <f t="shared" si="2"/>
        <v>3.510079290839805E-2</v>
      </c>
      <c r="P44" s="19"/>
      <c r="Q44" s="19"/>
      <c r="R44" s="88">
        <f t="shared" si="5"/>
        <v>500</v>
      </c>
      <c r="S44" s="109" t="str">
        <f t="shared" si="6"/>
        <v>à - de</v>
      </c>
      <c r="T44" s="89">
        <f t="shared" si="7"/>
        <v>400</v>
      </c>
      <c r="V44" s="92" t="s">
        <v>29</v>
      </c>
      <c r="W44" s="92"/>
      <c r="X44" s="97">
        <f>SUM([2]Feuil1!$G$45)</f>
        <v>286.14</v>
      </c>
      <c r="Y44" s="133"/>
    </row>
    <row r="45" spans="1:30" x14ac:dyDescent="0.2">
      <c r="A45" s="43">
        <f t="shared" si="3"/>
        <v>500</v>
      </c>
      <c r="B45" s="66" t="str">
        <f t="shared" si="4"/>
        <v>à - de</v>
      </c>
      <c r="C45" s="87">
        <f t="shared" si="1"/>
        <v>600</v>
      </c>
      <c r="D45" s="64">
        <f t="shared" si="2"/>
        <v>0.11275500291431902</v>
      </c>
      <c r="E45" s="64">
        <f t="shared" si="2"/>
        <v>4.8571983679813487E-5</v>
      </c>
      <c r="F45" s="64">
        <f t="shared" si="2"/>
        <v>2.4449877750611247E-3</v>
      </c>
      <c r="G45" s="64">
        <f t="shared" si="2"/>
        <v>0.11253629616702782</v>
      </c>
      <c r="H45" s="64">
        <f t="shared" si="2"/>
        <v>3.3611054637181677E-2</v>
      </c>
      <c r="I45" s="64">
        <f t="shared" si="2"/>
        <v>3.0650806287393375E-4</v>
      </c>
      <c r="J45" s="64">
        <f t="shared" si="2"/>
        <v>1.3044579533941236E-2</v>
      </c>
      <c r="K45" s="64">
        <f t="shared" si="2"/>
        <v>3.3505693497573714E-2</v>
      </c>
      <c r="L45" s="64">
        <f t="shared" si="2"/>
        <v>3.6181318772323376E-2</v>
      </c>
      <c r="M45" s="64">
        <f t="shared" si="2"/>
        <v>2.9813137876929158E-4</v>
      </c>
      <c r="N45" s="64">
        <f t="shared" si="2"/>
        <v>1.2909073859906854E-2</v>
      </c>
      <c r="O45" s="67">
        <f t="shared" si="2"/>
        <v>3.6064462259945883E-2</v>
      </c>
      <c r="P45" s="19"/>
      <c r="Q45" s="19"/>
      <c r="R45" s="88">
        <f t="shared" si="5"/>
        <v>600</v>
      </c>
      <c r="S45" s="109" t="str">
        <f t="shared" si="6"/>
        <v>à - de</v>
      </c>
      <c r="T45" s="89">
        <f t="shared" si="7"/>
        <v>500</v>
      </c>
      <c r="Y45" s="133"/>
    </row>
    <row r="46" spans="1:30" x14ac:dyDescent="0.2">
      <c r="A46" s="43">
        <f t="shared" si="3"/>
        <v>600</v>
      </c>
      <c r="B46" s="66" t="str">
        <f t="shared" si="4"/>
        <v>à - de</v>
      </c>
      <c r="C46" s="87">
        <f t="shared" si="1"/>
        <v>700</v>
      </c>
      <c r="D46" s="64">
        <f t="shared" si="2"/>
        <v>0.10572177967748203</v>
      </c>
      <c r="E46" s="64">
        <f t="shared" si="2"/>
        <v>1.0345832523800272E-3</v>
      </c>
      <c r="F46" s="64">
        <f t="shared" si="2"/>
        <v>0</v>
      </c>
      <c r="G46" s="64">
        <f t="shared" si="2"/>
        <v>0.10551216982000979</v>
      </c>
      <c r="H46" s="64">
        <f t="shared" si="2"/>
        <v>5.17972540464363E-2</v>
      </c>
      <c r="I46" s="64">
        <f t="shared" si="2"/>
        <v>1.6985111696918307E-3</v>
      </c>
      <c r="J46" s="64">
        <f t="shared" si="2"/>
        <v>7.7570921985815602E-3</v>
      </c>
      <c r="K46" s="64">
        <f t="shared" si="2"/>
        <v>5.1571638250947946E-2</v>
      </c>
      <c r="L46" s="64">
        <f t="shared" si="2"/>
        <v>5.3548496905191222E-2</v>
      </c>
      <c r="M46" s="64">
        <f t="shared" si="2"/>
        <v>1.6769495702097031E-3</v>
      </c>
      <c r="N46" s="64">
        <f t="shared" si="2"/>
        <v>7.6579251711311851E-3</v>
      </c>
      <c r="O46" s="67">
        <f t="shared" si="2"/>
        <v>5.3318067387796868E-2</v>
      </c>
      <c r="P46" s="19"/>
      <c r="Q46" s="19"/>
      <c r="R46" s="88">
        <f t="shared" si="5"/>
        <v>700</v>
      </c>
      <c r="S46" s="109" t="str">
        <f t="shared" si="6"/>
        <v>à - de</v>
      </c>
      <c r="T46" s="89">
        <f t="shared" si="7"/>
        <v>600</v>
      </c>
      <c r="Y46" s="133"/>
    </row>
    <row r="47" spans="1:30" x14ac:dyDescent="0.2">
      <c r="A47" s="43">
        <f t="shared" si="3"/>
        <v>700</v>
      </c>
      <c r="B47" s="66" t="str">
        <f t="shared" si="4"/>
        <v>à - de</v>
      </c>
      <c r="C47" s="87">
        <f t="shared" si="1"/>
        <v>800</v>
      </c>
      <c r="D47" s="64">
        <f t="shared" si="2"/>
        <v>2.0837380998639986E-2</v>
      </c>
      <c r="E47" s="64">
        <f t="shared" si="2"/>
        <v>0</v>
      </c>
      <c r="F47" s="64">
        <f t="shared" si="2"/>
        <v>0</v>
      </c>
      <c r="G47" s="64">
        <f t="shared" si="2"/>
        <v>2.079606765266204E-2</v>
      </c>
      <c r="H47" s="64">
        <f t="shared" si="2"/>
        <v>4.966963158872096E-2</v>
      </c>
      <c r="I47" s="64">
        <f t="shared" si="2"/>
        <v>2.5596683974046593E-5</v>
      </c>
      <c r="J47" s="64">
        <f t="shared" si="2"/>
        <v>2.1846504559270515E-3</v>
      </c>
      <c r="K47" s="64">
        <f t="shared" si="2"/>
        <v>4.9426368136850911E-2</v>
      </c>
      <c r="L47" s="64">
        <f t="shared" si="2"/>
        <v>4.8733280784391542E-2</v>
      </c>
      <c r="M47" s="64">
        <f t="shared" si="2"/>
        <v>2.4765410828983481E-5</v>
      </c>
      <c r="N47" s="64">
        <f t="shared" si="2"/>
        <v>2.1567217828900071E-3</v>
      </c>
      <c r="O47" s="67">
        <f t="shared" si="2"/>
        <v>4.8499406731246114E-2</v>
      </c>
      <c r="P47" s="19"/>
      <c r="Q47" s="19"/>
      <c r="R47" s="88">
        <f t="shared" si="5"/>
        <v>800</v>
      </c>
      <c r="S47" s="109" t="str">
        <f t="shared" si="6"/>
        <v>à - de</v>
      </c>
      <c r="T47" s="89">
        <f t="shared" si="7"/>
        <v>700</v>
      </c>
      <c r="V47" s="92" t="s">
        <v>30</v>
      </c>
      <c r="W47" s="92"/>
      <c r="X47" s="97">
        <f>SUM([2]Feuil1!$J$47)</f>
        <v>893.97</v>
      </c>
      <c r="Y47" s="133"/>
    </row>
    <row r="48" spans="1:30" x14ac:dyDescent="0.2">
      <c r="A48" s="43">
        <f t="shared" si="3"/>
        <v>800</v>
      </c>
      <c r="B48" s="66" t="str">
        <f t="shared" si="4"/>
        <v>à - de</v>
      </c>
      <c r="C48" s="87">
        <f t="shared" si="1"/>
        <v>900</v>
      </c>
      <c r="D48" s="64">
        <f t="shared" si="2"/>
        <v>3.9829026617447059E-3</v>
      </c>
      <c r="E48" s="64">
        <f t="shared" si="2"/>
        <v>0</v>
      </c>
      <c r="F48" s="64">
        <f t="shared" si="2"/>
        <v>0</v>
      </c>
      <c r="G48" s="64">
        <f t="shared" si="2"/>
        <v>3.9750059382710661E-3</v>
      </c>
      <c r="H48" s="64">
        <f t="shared" si="2"/>
        <v>6.1532960947775099E-2</v>
      </c>
      <c r="I48" s="64">
        <f t="shared" si="2"/>
        <v>1.4673258329071295E-6</v>
      </c>
      <c r="J48" s="64">
        <f t="shared" si="2"/>
        <v>3.4827760891590676E-4</v>
      </c>
      <c r="K48" s="64">
        <f t="shared" si="2"/>
        <v>6.1219514529233562E-2</v>
      </c>
      <c r="L48" s="64">
        <f t="shared" si="2"/>
        <v>5.9663975965247661E-2</v>
      </c>
      <c r="M48" s="64">
        <f t="shared" si="2"/>
        <v>1.4196732322347218E-6</v>
      </c>
      <c r="N48" s="64">
        <f t="shared" si="2"/>
        <v>3.438252117650736E-4</v>
      </c>
      <c r="O48" s="67">
        <f t="shared" si="2"/>
        <v>5.936611273989717E-2</v>
      </c>
      <c r="P48" s="68"/>
      <c r="Q48" s="19"/>
      <c r="R48" s="88">
        <f t="shared" si="5"/>
        <v>900</v>
      </c>
      <c r="S48" s="109" t="str">
        <f t="shared" si="6"/>
        <v>à - de</v>
      </c>
      <c r="T48" s="89">
        <f t="shared" si="7"/>
        <v>800</v>
      </c>
    </row>
    <row r="49" spans="1:20" x14ac:dyDescent="0.2">
      <c r="A49" s="43">
        <f t="shared" si="3"/>
        <v>900</v>
      </c>
      <c r="B49" s="66" t="str">
        <f t="shared" si="4"/>
        <v>à - de</v>
      </c>
      <c r="C49" s="87">
        <f t="shared" si="1"/>
        <v>1000</v>
      </c>
      <c r="D49" s="64">
        <f t="shared" si="2"/>
        <v>5.0029143190207892E-4</v>
      </c>
      <c r="E49" s="64">
        <f t="shared" si="2"/>
        <v>0</v>
      </c>
      <c r="F49" s="64">
        <f t="shared" si="2"/>
        <v>0</v>
      </c>
      <c r="G49" s="64">
        <f t="shared" si="2"/>
        <v>4.9929952639258515E-4</v>
      </c>
      <c r="H49" s="64">
        <f t="shared" si="2"/>
        <v>7.1899617957263975E-2</v>
      </c>
      <c r="I49" s="64">
        <f t="shared" si="2"/>
        <v>0</v>
      </c>
      <c r="J49" s="64">
        <f t="shared" si="2"/>
        <v>0</v>
      </c>
      <c r="K49" s="64">
        <f t="shared" si="2"/>
        <v>7.1531279403995757E-2</v>
      </c>
      <c r="L49" s="64">
        <f t="shared" si="2"/>
        <v>6.9580866716817943E-2</v>
      </c>
      <c r="M49" s="64">
        <f t="shared" si="2"/>
        <v>0</v>
      </c>
      <c r="N49" s="64">
        <f t="shared" si="2"/>
        <v>0</v>
      </c>
      <c r="O49" s="67">
        <f t="shared" si="2"/>
        <v>6.9231481539610895E-2</v>
      </c>
      <c r="P49" s="19"/>
      <c r="Q49" s="19"/>
      <c r="R49" s="88">
        <f t="shared" si="5"/>
        <v>1000</v>
      </c>
      <c r="S49" s="109" t="str">
        <f t="shared" si="6"/>
        <v>à - de</v>
      </c>
      <c r="T49" s="89">
        <f t="shared" si="7"/>
        <v>900</v>
      </c>
    </row>
    <row r="50" spans="1:20" x14ac:dyDescent="0.2">
      <c r="A50" s="43">
        <f t="shared" si="3"/>
        <v>1000</v>
      </c>
      <c r="B50" s="66" t="str">
        <f t="shared" si="4"/>
        <v>à - de</v>
      </c>
      <c r="C50" s="87">
        <f t="shared" si="1"/>
        <v>1100</v>
      </c>
      <c r="D50" s="64">
        <f t="shared" si="2"/>
        <v>6.3143578783757522E-5</v>
      </c>
      <c r="E50" s="64">
        <f t="shared" si="2"/>
        <v>0</v>
      </c>
      <c r="F50" s="64">
        <f t="shared" si="2"/>
        <v>0</v>
      </c>
      <c r="G50" s="64">
        <f t="shared" si="2"/>
        <v>6.3018386826248617E-5</v>
      </c>
      <c r="H50" s="64">
        <f t="shared" si="2"/>
        <v>8.2407953427730204E-2</v>
      </c>
      <c r="I50" s="64">
        <f t="shared" si="2"/>
        <v>0</v>
      </c>
      <c r="J50" s="64">
        <f t="shared" si="2"/>
        <v>0</v>
      </c>
      <c r="K50" s="64">
        <f t="shared" si="2"/>
        <v>8.1985781138005295E-2</v>
      </c>
      <c r="L50" s="64">
        <f t="shared" si="2"/>
        <v>7.973373870787967E-2</v>
      </c>
      <c r="M50" s="64">
        <f t="shared" si="2"/>
        <v>0</v>
      </c>
      <c r="N50" s="64">
        <f t="shared" si="2"/>
        <v>0</v>
      </c>
      <c r="O50" s="67">
        <f t="shared" si="2"/>
        <v>7.9333373093849469E-2</v>
      </c>
      <c r="P50" s="19"/>
      <c r="Q50" s="19"/>
      <c r="R50" s="88">
        <f t="shared" si="5"/>
        <v>1100</v>
      </c>
      <c r="S50" s="109" t="str">
        <f t="shared" si="6"/>
        <v>à - de</v>
      </c>
      <c r="T50" s="89">
        <f t="shared" si="7"/>
        <v>1000</v>
      </c>
    </row>
    <row r="51" spans="1:20" x14ac:dyDescent="0.2">
      <c r="A51" s="43">
        <f t="shared" si="3"/>
        <v>1100</v>
      </c>
      <c r="B51" s="66" t="str">
        <f t="shared" si="4"/>
        <v>à - de</v>
      </c>
      <c r="C51" s="87">
        <f t="shared" si="1"/>
        <v>1200</v>
      </c>
      <c r="D51" s="64">
        <f t="shared" si="2"/>
        <v>1.9428793471925393E-5</v>
      </c>
      <c r="E51" s="64">
        <f t="shared" si="2"/>
        <v>0</v>
      </c>
      <c r="F51" s="64">
        <f t="shared" si="2"/>
        <v>0</v>
      </c>
      <c r="G51" s="64">
        <f t="shared" si="2"/>
        <v>1.9390272869614957E-5</v>
      </c>
      <c r="H51" s="64">
        <f t="shared" si="2"/>
        <v>9.9342849973922356E-2</v>
      </c>
      <c r="I51" s="64">
        <f t="shared" si="2"/>
        <v>0</v>
      </c>
      <c r="J51" s="64">
        <f t="shared" si="2"/>
        <v>0</v>
      </c>
      <c r="K51" s="64">
        <f t="shared" si="2"/>
        <v>9.8833920960437402E-2</v>
      </c>
      <c r="L51" s="64">
        <f t="shared" si="2"/>
        <v>9.6117241032279116E-2</v>
      </c>
      <c r="M51" s="64">
        <f t="shared" si="2"/>
        <v>0</v>
      </c>
      <c r="N51" s="64">
        <f t="shared" si="2"/>
        <v>0</v>
      </c>
      <c r="O51" s="67">
        <f t="shared" si="2"/>
        <v>9.5634609227369466E-2</v>
      </c>
      <c r="P51" s="69">
        <f>SUM(L50:L51)/100</f>
        <v>1.7585097974015878E-3</v>
      </c>
      <c r="Q51" s="70" t="s">
        <v>20</v>
      </c>
      <c r="R51" s="88">
        <f t="shared" si="5"/>
        <v>1200</v>
      </c>
      <c r="S51" s="109" t="str">
        <f t="shared" si="6"/>
        <v>à - de</v>
      </c>
      <c r="T51" s="89">
        <f t="shared" si="7"/>
        <v>1100</v>
      </c>
    </row>
    <row r="52" spans="1:20" x14ac:dyDescent="0.2">
      <c r="A52" s="43">
        <f t="shared" si="3"/>
        <v>1200</v>
      </c>
      <c r="B52" s="66" t="str">
        <f t="shared" si="4"/>
        <v>à - de</v>
      </c>
      <c r="C52" s="87">
        <f t="shared" si="1"/>
        <v>1300</v>
      </c>
      <c r="D52" s="64">
        <f t="shared" si="2"/>
        <v>0</v>
      </c>
      <c r="E52" s="64">
        <f t="shared" si="2"/>
        <v>0</v>
      </c>
      <c r="F52" s="64">
        <f t="shared" si="2"/>
        <v>0</v>
      </c>
      <c r="G52" s="64">
        <f t="shared" si="2"/>
        <v>0</v>
      </c>
      <c r="H52" s="64">
        <f t="shared" si="2"/>
        <v>9.5685458817299507E-2</v>
      </c>
      <c r="I52" s="64">
        <f t="shared" si="2"/>
        <v>0</v>
      </c>
      <c r="J52" s="64">
        <f t="shared" si="2"/>
        <v>0</v>
      </c>
      <c r="K52" s="64">
        <f t="shared" si="2"/>
        <v>9.5195266456465019E-2</v>
      </c>
      <c r="L52" s="64">
        <f t="shared" si="2"/>
        <v>9.2577995664317944E-2</v>
      </c>
      <c r="M52" s="64">
        <f t="shared" si="2"/>
        <v>0</v>
      </c>
      <c r="N52" s="64">
        <f t="shared" si="2"/>
        <v>0</v>
      </c>
      <c r="O52" s="67">
        <f t="shared" si="2"/>
        <v>9.2113135409669339E-2</v>
      </c>
      <c r="P52" s="19"/>
      <c r="Q52" s="19"/>
      <c r="R52" s="88">
        <f t="shared" si="5"/>
        <v>1300</v>
      </c>
      <c r="S52" s="109" t="str">
        <f t="shared" si="6"/>
        <v>à - de</v>
      </c>
      <c r="T52" s="89">
        <f t="shared" si="7"/>
        <v>1200</v>
      </c>
    </row>
    <row r="53" spans="1:20" x14ac:dyDescent="0.2">
      <c r="A53" s="43">
        <f t="shared" si="3"/>
        <v>1300</v>
      </c>
      <c r="B53" s="66" t="str">
        <f t="shared" si="4"/>
        <v>à - de</v>
      </c>
      <c r="C53" s="87">
        <f t="shared" si="1"/>
        <v>1400</v>
      </c>
      <c r="D53" s="64">
        <f t="shared" si="2"/>
        <v>0</v>
      </c>
      <c r="E53" s="64">
        <f t="shared" si="2"/>
        <v>0</v>
      </c>
      <c r="F53" s="64">
        <f t="shared" si="2"/>
        <v>0</v>
      </c>
      <c r="G53" s="64">
        <f t="shared" si="2"/>
        <v>0</v>
      </c>
      <c r="H53" s="64">
        <f t="shared" si="2"/>
        <v>5.854515947956887E-2</v>
      </c>
      <c r="I53" s="64">
        <f t="shared" si="2"/>
        <v>0</v>
      </c>
      <c r="J53" s="64">
        <f t="shared" si="2"/>
        <v>0</v>
      </c>
      <c r="K53" s="64">
        <f t="shared" si="2"/>
        <v>5.8245235224667007E-2</v>
      </c>
      <c r="L53" s="64">
        <f t="shared" si="2"/>
        <v>5.6643857775873663E-2</v>
      </c>
      <c r="M53" s="64">
        <f t="shared" si="2"/>
        <v>0</v>
      </c>
      <c r="N53" s="64">
        <f t="shared" si="2"/>
        <v>0</v>
      </c>
      <c r="O53" s="67">
        <f t="shared" si="2"/>
        <v>5.6359432973186761E-2</v>
      </c>
      <c r="P53" s="19"/>
      <c r="Q53" s="19"/>
      <c r="R53" s="88">
        <f t="shared" si="5"/>
        <v>1400</v>
      </c>
      <c r="S53" s="109" t="str">
        <f t="shared" si="6"/>
        <v>à - de</v>
      </c>
      <c r="T53" s="89">
        <f t="shared" si="7"/>
        <v>1300</v>
      </c>
    </row>
    <row r="54" spans="1:20" x14ac:dyDescent="0.2">
      <c r="A54" s="43">
        <f t="shared" si="3"/>
        <v>1400</v>
      </c>
      <c r="B54" s="66" t="str">
        <f t="shared" si="4"/>
        <v>à - de</v>
      </c>
      <c r="C54" s="87">
        <f t="shared" si="1"/>
        <v>1500</v>
      </c>
      <c r="D54" s="64">
        <f t="shared" si="2"/>
        <v>0</v>
      </c>
      <c r="E54" s="64">
        <f t="shared" si="2"/>
        <v>0</v>
      </c>
      <c r="F54" s="64">
        <f t="shared" si="2"/>
        <v>0</v>
      </c>
      <c r="G54" s="64">
        <f t="shared" si="2"/>
        <v>0</v>
      </c>
      <c r="H54" s="64">
        <f t="shared" si="2"/>
        <v>3.0650806287393372E-2</v>
      </c>
      <c r="I54" s="64">
        <f t="shared" si="2"/>
        <v>0</v>
      </c>
      <c r="J54" s="64">
        <f t="shared" si="2"/>
        <v>0</v>
      </c>
      <c r="K54" s="64">
        <f t="shared" si="2"/>
        <v>3.0493783566478312E-2</v>
      </c>
      <c r="L54" s="64">
        <f t="shared" si="2"/>
        <v>2.9655396406680856E-2</v>
      </c>
      <c r="M54" s="64">
        <f t="shared" si="2"/>
        <v>0</v>
      </c>
      <c r="N54" s="64">
        <f t="shared" si="2"/>
        <v>0</v>
      </c>
      <c r="O54" s="67">
        <f t="shared" si="2"/>
        <v>2.9506488288435339E-2</v>
      </c>
      <c r="P54" s="19"/>
      <c r="Q54" s="19"/>
      <c r="R54" s="88">
        <f t="shared" si="5"/>
        <v>1500</v>
      </c>
      <c r="S54" s="109" t="str">
        <f t="shared" si="6"/>
        <v>à - de</v>
      </c>
      <c r="T54" s="89">
        <f t="shared" si="7"/>
        <v>1400</v>
      </c>
    </row>
    <row r="55" spans="1:20" x14ac:dyDescent="0.2">
      <c r="A55" s="43">
        <f t="shared" si="3"/>
        <v>1500</v>
      </c>
      <c r="B55" s="66" t="str">
        <f t="shared" si="4"/>
        <v>à - de</v>
      </c>
      <c r="C55" s="87">
        <f t="shared" si="1"/>
        <v>1600</v>
      </c>
      <c r="D55" s="64">
        <f t="shared" si="2"/>
        <v>0</v>
      </c>
      <c r="E55" s="64">
        <f t="shared" si="2"/>
        <v>0</v>
      </c>
      <c r="F55" s="64">
        <f t="shared" si="2"/>
        <v>0</v>
      </c>
      <c r="G55" s="64">
        <f t="shared" si="2"/>
        <v>0</v>
      </c>
      <c r="H55" s="64">
        <f t="shared" si="2"/>
        <v>5.8293594617327129E-3</v>
      </c>
      <c r="I55" s="64">
        <f t="shared" si="2"/>
        <v>0</v>
      </c>
      <c r="J55" s="64">
        <f t="shared" si="2"/>
        <v>0</v>
      </c>
      <c r="K55" s="64">
        <f t="shared" si="2"/>
        <v>5.7994959118054896E-3</v>
      </c>
      <c r="L55" s="64">
        <f t="shared" si="2"/>
        <v>5.640046268728053E-3</v>
      </c>
      <c r="M55" s="64">
        <f t="shared" si="2"/>
        <v>0</v>
      </c>
      <c r="N55" s="64">
        <f t="shared" si="2"/>
        <v>0</v>
      </c>
      <c r="O55" s="67">
        <f t="shared" si="2"/>
        <v>5.611726004005349E-3</v>
      </c>
      <c r="P55" s="19"/>
      <c r="Q55" s="19"/>
      <c r="R55" s="88">
        <f t="shared" si="5"/>
        <v>1600</v>
      </c>
      <c r="S55" s="109" t="str">
        <f t="shared" si="6"/>
        <v>à - de</v>
      </c>
      <c r="T55" s="89">
        <f t="shared" si="7"/>
        <v>1500</v>
      </c>
    </row>
    <row r="56" spans="1:20" x14ac:dyDescent="0.2">
      <c r="A56" s="43">
        <f t="shared" si="3"/>
        <v>1600</v>
      </c>
      <c r="B56" s="66" t="str">
        <f t="shared" si="4"/>
        <v>à - de</v>
      </c>
      <c r="C56" s="105">
        <f t="shared" si="1"/>
        <v>3000</v>
      </c>
      <c r="D56" s="64">
        <f t="shared" ref="D56:O59" si="8">D27/D$31</f>
        <v>0</v>
      </c>
      <c r="E56" s="64">
        <f t="shared" si="8"/>
        <v>0</v>
      </c>
      <c r="F56" s="64">
        <f t="shared" si="8"/>
        <v>0</v>
      </c>
      <c r="G56" s="64">
        <f t="shared" si="8"/>
        <v>0</v>
      </c>
      <c r="H56" s="64">
        <f t="shared" si="8"/>
        <v>6.5307412098623207E-3</v>
      </c>
      <c r="I56" s="64">
        <f t="shared" si="8"/>
        <v>0</v>
      </c>
      <c r="J56" s="64">
        <f t="shared" si="8"/>
        <v>0</v>
      </c>
      <c r="K56" s="64">
        <f t="shared" si="8"/>
        <v>6.4972845123533072E-3</v>
      </c>
      <c r="L56" s="64">
        <f t="shared" si="8"/>
        <v>6.3186500737362501E-3</v>
      </c>
      <c r="M56" s="64">
        <f t="shared" si="8"/>
        <v>0</v>
      </c>
      <c r="N56" s="64">
        <f t="shared" si="8"/>
        <v>0</v>
      </c>
      <c r="O56" s="67">
        <f t="shared" si="8"/>
        <v>6.2869223477119915E-3</v>
      </c>
      <c r="P56" s="19"/>
      <c r="Q56" s="19"/>
      <c r="R56" s="88">
        <f t="shared" si="5"/>
        <v>3000</v>
      </c>
      <c r="S56" s="109" t="str">
        <f t="shared" si="6"/>
        <v>à - de</v>
      </c>
      <c r="T56" s="89">
        <f t="shared" si="7"/>
        <v>1600</v>
      </c>
    </row>
    <row r="57" spans="1:20" x14ac:dyDescent="0.2">
      <c r="A57" s="106">
        <f t="shared" si="3"/>
        <v>3000</v>
      </c>
      <c r="B57" s="66" t="str">
        <f t="shared" si="4"/>
        <v>à - de</v>
      </c>
      <c r="C57" s="87">
        <f t="shared" si="1"/>
        <v>3000</v>
      </c>
      <c r="D57" s="64">
        <f t="shared" si="8"/>
        <v>0</v>
      </c>
      <c r="E57" s="64">
        <f t="shared" si="8"/>
        <v>0</v>
      </c>
      <c r="F57" s="64">
        <f t="shared" si="8"/>
        <v>0</v>
      </c>
      <c r="G57" s="64">
        <f t="shared" si="8"/>
        <v>0</v>
      </c>
      <c r="H57" s="64">
        <f t="shared" si="8"/>
        <v>0</v>
      </c>
      <c r="I57" s="64">
        <f t="shared" si="8"/>
        <v>0</v>
      </c>
      <c r="J57" s="64">
        <f t="shared" si="8"/>
        <v>0</v>
      </c>
      <c r="K57" s="64">
        <f t="shared" si="8"/>
        <v>0</v>
      </c>
      <c r="L57" s="64">
        <f t="shared" si="8"/>
        <v>0</v>
      </c>
      <c r="M57" s="64">
        <f t="shared" si="8"/>
        <v>0</v>
      </c>
      <c r="N57" s="64">
        <f t="shared" si="8"/>
        <v>0</v>
      </c>
      <c r="O57" s="67">
        <f t="shared" si="8"/>
        <v>0</v>
      </c>
      <c r="P57" s="68"/>
      <c r="Q57" s="19"/>
      <c r="R57" s="88"/>
      <c r="S57" s="109"/>
      <c r="T57" s="89"/>
    </row>
    <row r="58" spans="1:20" hidden="1" x14ac:dyDescent="0.2">
      <c r="A58" s="43">
        <f t="shared" si="3"/>
        <v>3000</v>
      </c>
      <c r="B58" s="66" t="str">
        <f t="shared" si="4"/>
        <v>à - de</v>
      </c>
      <c r="C58" s="87">
        <f t="shared" si="1"/>
        <v>1634</v>
      </c>
      <c r="D58" s="64">
        <f t="shared" si="8"/>
        <v>0</v>
      </c>
      <c r="E58" s="64">
        <f t="shared" si="8"/>
        <v>0</v>
      </c>
      <c r="F58" s="64">
        <f t="shared" si="8"/>
        <v>0</v>
      </c>
      <c r="G58" s="64">
        <f t="shared" si="8"/>
        <v>0</v>
      </c>
      <c r="H58" s="64">
        <f t="shared" si="8"/>
        <v>0</v>
      </c>
      <c r="I58" s="64">
        <f t="shared" si="8"/>
        <v>0</v>
      </c>
      <c r="J58" s="64">
        <f t="shared" si="8"/>
        <v>0</v>
      </c>
      <c r="K58" s="64">
        <f t="shared" si="8"/>
        <v>0</v>
      </c>
      <c r="L58" s="64">
        <f t="shared" si="8"/>
        <v>0</v>
      </c>
      <c r="M58" s="64">
        <f t="shared" si="8"/>
        <v>0</v>
      </c>
      <c r="N58" s="64">
        <f t="shared" si="8"/>
        <v>0</v>
      </c>
      <c r="O58" s="67">
        <f t="shared" si="8"/>
        <v>0</v>
      </c>
      <c r="P58" s="19"/>
      <c r="Q58" s="19"/>
      <c r="R58" s="88">
        <f t="shared" si="5"/>
        <v>1634</v>
      </c>
      <c r="S58" s="109" t="str">
        <f t="shared" si="6"/>
        <v>à - de</v>
      </c>
      <c r="T58" s="89">
        <f t="shared" si="7"/>
        <v>3000</v>
      </c>
    </row>
    <row r="59" spans="1:20" hidden="1" x14ac:dyDescent="0.2">
      <c r="A59" s="43">
        <f t="shared" si="3"/>
        <v>1634</v>
      </c>
      <c r="B59" s="66" t="str">
        <f t="shared" si="4"/>
        <v>à - de</v>
      </c>
      <c r="C59" s="87">
        <f t="shared" si="1"/>
        <v>3000</v>
      </c>
      <c r="D59" s="64">
        <f t="shared" si="8"/>
        <v>0</v>
      </c>
      <c r="E59" s="64">
        <f t="shared" si="8"/>
        <v>0</v>
      </c>
      <c r="F59" s="64">
        <f t="shared" si="8"/>
        <v>0</v>
      </c>
      <c r="G59" s="64">
        <f t="shared" si="8"/>
        <v>0</v>
      </c>
      <c r="H59" s="64">
        <f t="shared" si="8"/>
        <v>0</v>
      </c>
      <c r="I59" s="64">
        <f t="shared" si="8"/>
        <v>0</v>
      </c>
      <c r="J59" s="64">
        <f t="shared" si="8"/>
        <v>0</v>
      </c>
      <c r="K59" s="64">
        <f t="shared" si="8"/>
        <v>0</v>
      </c>
      <c r="L59" s="64">
        <f t="shared" si="8"/>
        <v>0</v>
      </c>
      <c r="M59" s="64">
        <f t="shared" si="8"/>
        <v>0</v>
      </c>
      <c r="N59" s="64">
        <f t="shared" si="8"/>
        <v>0</v>
      </c>
      <c r="O59" s="67">
        <f t="shared" si="8"/>
        <v>0</v>
      </c>
      <c r="P59" s="19"/>
      <c r="Q59" s="19"/>
      <c r="R59" s="88">
        <f t="shared" si="5"/>
        <v>3000</v>
      </c>
      <c r="S59" s="109" t="str">
        <f t="shared" si="6"/>
        <v>à - de</v>
      </c>
      <c r="T59" s="89">
        <f t="shared" si="7"/>
        <v>1634</v>
      </c>
    </row>
    <row r="60" spans="1:20" x14ac:dyDescent="0.2">
      <c r="A60" s="41"/>
      <c r="B60" s="45" t="s">
        <v>17</v>
      </c>
      <c r="C60" s="33"/>
      <c r="D60" s="46">
        <f>D32</f>
        <v>331.42</v>
      </c>
      <c r="E60" s="46">
        <f t="shared" ref="E60:O60" si="9">E32</f>
        <v>3.9372287038206299</v>
      </c>
      <c r="F60" s="46">
        <f t="shared" si="9"/>
        <v>228.92</v>
      </c>
      <c r="G60" s="46">
        <f t="shared" si="9"/>
        <v>335.14620035747231</v>
      </c>
      <c r="H60" s="46">
        <f t="shared" si="9"/>
        <v>734.05</v>
      </c>
      <c r="I60" s="46">
        <f t="shared" si="9"/>
        <v>5.9524800330375598</v>
      </c>
      <c r="J60" s="46">
        <f t="shared" si="9"/>
        <v>181.26</v>
      </c>
      <c r="K60" s="46">
        <f t="shared" si="9"/>
        <v>737.14006709410921</v>
      </c>
      <c r="L60" s="46">
        <f t="shared" si="9"/>
        <v>720.97426305156864</v>
      </c>
      <c r="M60" s="46">
        <f t="shared" si="9"/>
        <v>5.8870331059188228</v>
      </c>
      <c r="N60" s="46">
        <f t="shared" si="9"/>
        <v>181.86928765667491</v>
      </c>
      <c r="O60" s="71">
        <f t="shared" si="9"/>
        <v>724.12473741007443</v>
      </c>
      <c r="P60" s="19"/>
      <c r="Q60" s="19"/>
      <c r="R60" s="19"/>
      <c r="S60" s="113"/>
    </row>
    <row r="61" spans="1:20" x14ac:dyDescent="0.2">
      <c r="A61" s="72"/>
      <c r="B61" s="56" t="s">
        <v>19</v>
      </c>
      <c r="C61" s="73"/>
      <c r="D61" s="74">
        <f>D34/D$34</f>
        <v>1</v>
      </c>
      <c r="E61" s="74">
        <v>1</v>
      </c>
      <c r="F61" s="74">
        <f t="shared" ref="F61:O61" si="10">F34/F$34</f>
        <v>1</v>
      </c>
      <c r="G61" s="74">
        <f t="shared" si="10"/>
        <v>1</v>
      </c>
      <c r="H61" s="74">
        <f t="shared" si="10"/>
        <v>1</v>
      </c>
      <c r="I61" s="74">
        <v>1</v>
      </c>
      <c r="J61" s="74">
        <f t="shared" si="10"/>
        <v>1</v>
      </c>
      <c r="K61" s="74">
        <f t="shared" si="10"/>
        <v>1</v>
      </c>
      <c r="L61" s="74">
        <f t="shared" si="10"/>
        <v>1</v>
      </c>
      <c r="M61" s="74">
        <v>1</v>
      </c>
      <c r="N61" s="74">
        <f t="shared" si="10"/>
        <v>1</v>
      </c>
      <c r="O61" s="74">
        <f t="shared" si="10"/>
        <v>1</v>
      </c>
      <c r="P61" s="19"/>
      <c r="Q61" s="19"/>
      <c r="R61" s="19"/>
      <c r="S61" s="113"/>
    </row>
    <row r="62" spans="1:20" ht="24.75" customHeight="1" x14ac:dyDescent="0.2">
      <c r="A62" s="119" t="s">
        <v>21</v>
      </c>
      <c r="B62" s="119"/>
      <c r="C62" s="119"/>
      <c r="D62" s="119"/>
      <c r="E62" s="119"/>
      <c r="F62" s="119"/>
      <c r="G62" s="119"/>
      <c r="H62" s="119"/>
      <c r="I62" s="119"/>
      <c r="J62" s="119"/>
      <c r="K62" s="119"/>
      <c r="L62" s="119"/>
      <c r="M62" s="119"/>
      <c r="N62" s="119"/>
      <c r="O62" s="119"/>
      <c r="P62" s="19"/>
    </row>
    <row r="63" spans="1:20" x14ac:dyDescent="0.2">
      <c r="A63" s="75" t="s">
        <v>22</v>
      </c>
      <c r="B63" s="76"/>
      <c r="C63" s="76"/>
      <c r="D63" s="76"/>
      <c r="E63" s="76"/>
      <c r="F63" s="76"/>
      <c r="G63" s="76"/>
      <c r="H63" s="76"/>
      <c r="I63" s="76"/>
      <c r="J63" s="76"/>
      <c r="K63" s="76"/>
      <c r="L63" s="76"/>
      <c r="M63" s="9"/>
      <c r="N63" s="9"/>
      <c r="O63" s="77"/>
      <c r="P63" s="19"/>
      <c r="Q63" s="19"/>
      <c r="R63" s="19"/>
      <c r="S63" s="113"/>
    </row>
    <row r="64" spans="1:20" x14ac:dyDescent="0.2">
      <c r="A64" s="75" t="s">
        <v>23</v>
      </c>
      <c r="B64" s="76"/>
      <c r="C64" s="76"/>
      <c r="D64" s="76"/>
      <c r="E64" s="76"/>
      <c r="F64" s="76"/>
      <c r="G64" s="76"/>
      <c r="H64" s="76"/>
      <c r="I64" s="76"/>
      <c r="J64" s="76"/>
      <c r="K64" s="76"/>
      <c r="L64" s="76"/>
      <c r="M64" s="77"/>
      <c r="N64" s="77"/>
      <c r="O64" s="77"/>
      <c r="P64" s="19"/>
      <c r="Q64" s="19"/>
      <c r="R64" s="19"/>
      <c r="S64" s="113"/>
    </row>
    <row r="65" spans="1:19" x14ac:dyDescent="0.2">
      <c r="A65" s="9"/>
      <c r="B65" s="9"/>
      <c r="C65" s="9"/>
      <c r="D65" s="9"/>
      <c r="E65" s="9"/>
      <c r="F65" s="9"/>
      <c r="G65" s="9"/>
      <c r="H65" s="9"/>
      <c r="I65" s="9"/>
      <c r="J65" s="9"/>
      <c r="K65" s="78"/>
      <c r="L65" s="9"/>
      <c r="M65" s="9"/>
      <c r="N65" s="9"/>
      <c r="O65" s="9"/>
      <c r="P65" s="19"/>
      <c r="Q65" s="19"/>
      <c r="R65" s="19"/>
      <c r="S65" s="113"/>
    </row>
    <row r="67" spans="1:19" x14ac:dyDescent="0.2">
      <c r="A67" s="4" t="s">
        <v>27</v>
      </c>
      <c r="B67" s="5"/>
      <c r="C67" s="5"/>
      <c r="D67" s="5"/>
      <c r="E67" s="5"/>
      <c r="F67" s="5"/>
      <c r="G67" s="5"/>
      <c r="H67" s="5"/>
      <c r="I67" s="5"/>
      <c r="J67" s="5"/>
      <c r="K67" s="5"/>
      <c r="L67" s="5"/>
      <c r="M67" s="5"/>
      <c r="N67" s="5"/>
      <c r="O67" s="5"/>
    </row>
    <row r="68" spans="1:19" x14ac:dyDescent="0.2">
      <c r="B68" s="5"/>
      <c r="C68" s="5"/>
      <c r="D68" s="5"/>
      <c r="E68" s="5"/>
      <c r="F68" s="5"/>
      <c r="G68" s="5"/>
      <c r="H68" s="5"/>
      <c r="I68" s="5"/>
      <c r="J68" s="5"/>
      <c r="K68" s="5"/>
      <c r="L68" s="5"/>
      <c r="M68" s="5"/>
      <c r="N68" s="5"/>
      <c r="O68" s="5"/>
    </row>
    <row r="69" spans="1:19" x14ac:dyDescent="0.2">
      <c r="C69" s="9"/>
      <c r="D69" s="9"/>
      <c r="E69" s="9"/>
      <c r="F69" s="9"/>
      <c r="G69" s="9"/>
      <c r="H69" s="9"/>
      <c r="I69" s="9"/>
      <c r="J69" s="9"/>
      <c r="K69" s="9"/>
      <c r="L69" s="9"/>
      <c r="M69" s="9"/>
      <c r="N69" s="129" t="s">
        <v>3</v>
      </c>
      <c r="O69" s="129"/>
    </row>
    <row r="70" spans="1:19" ht="22.5" x14ac:dyDescent="0.2">
      <c r="A70" s="120" t="s">
        <v>4</v>
      </c>
      <c r="B70" s="121"/>
      <c r="C70" s="122"/>
      <c r="D70" s="120" t="s">
        <v>5</v>
      </c>
      <c r="E70" s="121"/>
      <c r="F70" s="121"/>
      <c r="G70" s="122"/>
      <c r="H70" s="10" t="s">
        <v>6</v>
      </c>
      <c r="I70" s="10"/>
      <c r="J70" s="11"/>
      <c r="K70" s="11"/>
      <c r="L70" s="12" t="s">
        <v>7</v>
      </c>
      <c r="M70" s="11"/>
      <c r="N70" s="11"/>
      <c r="O70" s="13"/>
    </row>
    <row r="71" spans="1:19" ht="45" x14ac:dyDescent="0.2">
      <c r="A71" s="123"/>
      <c r="B71" s="124"/>
      <c r="C71" s="125"/>
      <c r="D71" s="126" t="s">
        <v>8</v>
      </c>
      <c r="E71" s="128"/>
      <c r="F71" s="14" t="s">
        <v>9</v>
      </c>
      <c r="G71" s="15" t="s">
        <v>10</v>
      </c>
      <c r="H71" s="126" t="s">
        <v>8</v>
      </c>
      <c r="I71" s="128"/>
      <c r="J71" s="14" t="s">
        <v>9</v>
      </c>
      <c r="K71" s="15" t="s">
        <v>10</v>
      </c>
      <c r="L71" s="126" t="s">
        <v>8</v>
      </c>
      <c r="M71" s="128"/>
      <c r="N71" s="14" t="s">
        <v>9</v>
      </c>
      <c r="O71" s="15" t="s">
        <v>10</v>
      </c>
    </row>
    <row r="72" spans="1:19" x14ac:dyDescent="0.2">
      <c r="A72" s="123"/>
      <c r="B72" s="124"/>
      <c r="C72" s="125"/>
      <c r="D72" s="120" t="s">
        <v>11</v>
      </c>
      <c r="E72" s="121"/>
      <c r="F72" s="121"/>
      <c r="G72" s="121"/>
      <c r="H72" s="121"/>
      <c r="I72" s="121"/>
      <c r="J72" s="121"/>
      <c r="K72" s="121"/>
      <c r="L72" s="121"/>
      <c r="M72" s="121"/>
      <c r="N72" s="121"/>
      <c r="O72" s="122"/>
    </row>
    <row r="73" spans="1:19" ht="33.75" x14ac:dyDescent="0.2">
      <c r="A73" s="126"/>
      <c r="B73" s="127"/>
      <c r="C73" s="127"/>
      <c r="D73" s="18" t="s">
        <v>12</v>
      </c>
      <c r="E73" s="126" t="s">
        <v>13</v>
      </c>
      <c r="F73" s="128"/>
      <c r="G73" s="91" t="s">
        <v>14</v>
      </c>
      <c r="H73" s="18" t="s">
        <v>12</v>
      </c>
      <c r="I73" s="127" t="s">
        <v>13</v>
      </c>
      <c r="J73" s="128"/>
      <c r="K73" s="90" t="s">
        <v>14</v>
      </c>
      <c r="L73" s="18" t="s">
        <v>12</v>
      </c>
      <c r="M73" s="127" t="s">
        <v>13</v>
      </c>
      <c r="N73" s="127"/>
      <c r="O73" s="18" t="s">
        <v>14</v>
      </c>
    </row>
    <row r="74" spans="1:19" x14ac:dyDescent="0.2">
      <c r="A74" s="82" t="str">
        <f>A40</f>
        <v>- de 1</v>
      </c>
      <c r="B74" s="21" t="s">
        <v>15</v>
      </c>
      <c r="C74" s="22">
        <f>C40</f>
        <v>100</v>
      </c>
      <c r="D74" s="29">
        <f>SUM('[1]T3-22 F'!D11)</f>
        <v>29831</v>
      </c>
      <c r="E74" s="95">
        <f>SUM('[1]T3-22 F'!E11)</f>
        <v>194517</v>
      </c>
      <c r="F74" s="29">
        <f>SUM('[1]T3-22 F'!F11)</f>
        <v>3019</v>
      </c>
      <c r="G74" s="95">
        <f>SUM('[1]T3-22 F'!G11)</f>
        <v>32850</v>
      </c>
      <c r="H74" s="29">
        <f>SUM('[1]T3-22 F'!H11)</f>
        <v>684433</v>
      </c>
      <c r="I74" s="95">
        <f>SUM('[1]T3-22 F'!I11)</f>
        <v>5470335</v>
      </c>
      <c r="J74" s="29">
        <f>SUM('[1]T3-22 F'!J11)</f>
        <v>170785</v>
      </c>
      <c r="K74" s="95">
        <f>SUM('[1]T3-22 F'!K11)</f>
        <v>855218</v>
      </c>
      <c r="L74" s="29">
        <f>SUM('[1]T3-22 F'!L11)</f>
        <v>714264</v>
      </c>
      <c r="M74" s="95">
        <f>SUM('[1]T3-22 F'!M11)</f>
        <v>5664852</v>
      </c>
      <c r="N74" s="29">
        <f>SUM('[1]T3-22 F'!N11)</f>
        <v>173804</v>
      </c>
      <c r="O74" s="29">
        <f>SUM('[1]T3-22 F'!O11)</f>
        <v>888068</v>
      </c>
    </row>
    <row r="75" spans="1:19" x14ac:dyDescent="0.2">
      <c r="A75" s="82">
        <f t="shared" ref="A75:A93" si="11">A41</f>
        <v>100</v>
      </c>
      <c r="B75" s="21" t="s">
        <v>15</v>
      </c>
      <c r="C75" s="22">
        <f t="shared" ref="C75:C93" si="12">C41</f>
        <v>200</v>
      </c>
      <c r="D75" s="29">
        <f>SUM('[1]T3-22 F'!D12)</f>
        <v>43760</v>
      </c>
      <c r="E75" s="95">
        <f>SUM('[1]T3-22 F'!E12)</f>
        <v>8340</v>
      </c>
      <c r="F75" s="29">
        <f>SUM('[1]T3-22 F'!F12)</f>
        <v>2699</v>
      </c>
      <c r="G75" s="95">
        <f>SUM('[1]T3-22 F'!G12)</f>
        <v>46459</v>
      </c>
      <c r="H75" s="29">
        <f>SUM('[1]T3-22 F'!H12)</f>
        <v>904594</v>
      </c>
      <c r="I75" s="95">
        <f>SUM('[1]T3-22 F'!I12)</f>
        <v>281574</v>
      </c>
      <c r="J75" s="29">
        <f>SUM('[1]T3-22 F'!J12)</f>
        <v>140713</v>
      </c>
      <c r="K75" s="95">
        <f>SUM('[1]T3-22 F'!K12)</f>
        <v>1045307</v>
      </c>
      <c r="L75" s="29">
        <f>SUM('[1]T3-22 F'!L12)</f>
        <v>948354</v>
      </c>
      <c r="M75" s="95">
        <f>SUM('[1]T3-22 F'!M12)</f>
        <v>289914</v>
      </c>
      <c r="N75" s="29">
        <f>SUM('[1]T3-22 F'!N12)</f>
        <v>143412</v>
      </c>
      <c r="O75" s="29">
        <f>SUM('[1]T3-22 F'!O12)</f>
        <v>1091766</v>
      </c>
    </row>
    <row r="76" spans="1:19" x14ac:dyDescent="0.2">
      <c r="A76" s="82">
        <f t="shared" si="11"/>
        <v>200</v>
      </c>
      <c r="B76" s="21" t="s">
        <v>15</v>
      </c>
      <c r="C76" s="22">
        <f t="shared" si="12"/>
        <v>300</v>
      </c>
      <c r="D76" s="29">
        <f>SUM('[1]T3-22 F'!D13)</f>
        <v>43868</v>
      </c>
      <c r="E76" s="95">
        <f>SUM('[1]T3-22 F'!E13)</f>
        <v>14424</v>
      </c>
      <c r="F76" s="29">
        <f>SUM('[1]T3-22 F'!F13)</f>
        <v>4934</v>
      </c>
      <c r="G76" s="95">
        <f>SUM('[1]T3-22 F'!G13)</f>
        <v>48802</v>
      </c>
      <c r="H76" s="29">
        <f>SUM('[1]T3-22 F'!H13)</f>
        <v>805903</v>
      </c>
      <c r="I76" s="95">
        <f>SUM('[1]T3-22 F'!I13)</f>
        <v>376445</v>
      </c>
      <c r="J76" s="29">
        <f>SUM('[1]T3-22 F'!J13)</f>
        <v>160987</v>
      </c>
      <c r="K76" s="95">
        <f>SUM('[1]T3-22 F'!K13)</f>
        <v>966890</v>
      </c>
      <c r="L76" s="29">
        <f>SUM('[1]T3-22 F'!L13)</f>
        <v>849771</v>
      </c>
      <c r="M76" s="95">
        <f>SUM('[1]T3-22 F'!M13)</f>
        <v>390869</v>
      </c>
      <c r="N76" s="29">
        <f>SUM('[1]T3-22 F'!N13)</f>
        <v>165921</v>
      </c>
      <c r="O76" s="29">
        <f>SUM('[1]T3-22 F'!O13)</f>
        <v>1015692</v>
      </c>
    </row>
    <row r="77" spans="1:19" x14ac:dyDescent="0.2">
      <c r="A77" s="82">
        <f t="shared" si="11"/>
        <v>300</v>
      </c>
      <c r="B77" s="21" t="s">
        <v>15</v>
      </c>
      <c r="C77" s="22">
        <f t="shared" si="12"/>
        <v>400</v>
      </c>
      <c r="D77" s="29">
        <f>SUM('[1]T3-22 F'!D14)</f>
        <v>37387</v>
      </c>
      <c r="E77" s="95">
        <f>SUM('[1]T3-22 F'!E14)</f>
        <v>3731</v>
      </c>
      <c r="F77" s="29">
        <f>SUM('[1]T3-22 F'!F14)</f>
        <v>7419</v>
      </c>
      <c r="G77" s="95">
        <f>SUM('[1]T3-22 F'!G14)</f>
        <v>44806</v>
      </c>
      <c r="H77" s="29">
        <f>SUM('[1]T3-22 F'!H14)</f>
        <v>598119</v>
      </c>
      <c r="I77" s="95">
        <f>SUM('[1]T3-22 F'!I14)</f>
        <v>75</v>
      </c>
      <c r="J77" s="29">
        <f>SUM('[1]T3-22 F'!J14)</f>
        <v>96762</v>
      </c>
      <c r="K77" s="95">
        <f>SUM('[1]T3-22 F'!K14)</f>
        <v>694881</v>
      </c>
      <c r="L77" s="29">
        <f>SUM('[1]T3-22 F'!L14)</f>
        <v>635506</v>
      </c>
      <c r="M77" s="95">
        <f>SUM('[1]T3-22 F'!M14)</f>
        <v>3806</v>
      </c>
      <c r="N77" s="29">
        <f>SUM('[1]T3-22 F'!N14)</f>
        <v>104181</v>
      </c>
      <c r="O77" s="29">
        <f>SUM('[1]T3-22 F'!O14)</f>
        <v>739687</v>
      </c>
    </row>
    <row r="78" spans="1:19" x14ac:dyDescent="0.2">
      <c r="A78" s="82">
        <f t="shared" si="11"/>
        <v>400</v>
      </c>
      <c r="B78" s="21" t="s">
        <v>15</v>
      </c>
      <c r="C78" s="22">
        <f t="shared" si="12"/>
        <v>500</v>
      </c>
      <c r="D78" s="29">
        <f>SUM('[1]T3-22 F'!D15)</f>
        <v>32470</v>
      </c>
      <c r="E78" s="95">
        <f>SUM('[1]T3-22 F'!E15)</f>
        <v>1717</v>
      </c>
      <c r="F78" s="29">
        <f>SUM('[1]T3-22 F'!F15)</f>
        <v>2108</v>
      </c>
      <c r="G78" s="95">
        <f>SUM('[1]T3-22 F'!G15)</f>
        <v>34578</v>
      </c>
      <c r="H78" s="29">
        <f>SUM('[1]T3-22 F'!H15)</f>
        <v>504487</v>
      </c>
      <c r="I78" s="95">
        <f>SUM('[1]T3-22 F'!I15)</f>
        <v>79</v>
      </c>
      <c r="J78" s="29">
        <f>SUM('[1]T3-22 F'!J15)</f>
        <v>49968</v>
      </c>
      <c r="K78" s="95">
        <f>SUM('[1]T3-22 F'!K15)</f>
        <v>554455</v>
      </c>
      <c r="L78" s="29">
        <f>SUM('[1]T3-22 F'!L15)</f>
        <v>536957</v>
      </c>
      <c r="M78" s="95">
        <f>SUM('[1]T3-22 F'!M15)</f>
        <v>1796</v>
      </c>
      <c r="N78" s="29">
        <f>SUM('[1]T3-22 F'!N15)</f>
        <v>52076</v>
      </c>
      <c r="O78" s="29">
        <f>SUM('[1]T3-22 F'!O15)</f>
        <v>589033</v>
      </c>
    </row>
    <row r="79" spans="1:19" x14ac:dyDescent="0.2">
      <c r="A79" s="82">
        <f t="shared" si="11"/>
        <v>500</v>
      </c>
      <c r="B79" s="21" t="s">
        <v>15</v>
      </c>
      <c r="C79" s="22">
        <f t="shared" si="12"/>
        <v>600</v>
      </c>
      <c r="D79" s="29">
        <f>SUM('[1]T3-22 F'!D16)</f>
        <v>22422</v>
      </c>
      <c r="E79" s="95">
        <f>SUM('[1]T3-22 F'!E16)</f>
        <v>511</v>
      </c>
      <c r="F79" s="29">
        <f>SUM('[1]T3-22 F'!F16)</f>
        <v>718</v>
      </c>
      <c r="G79" s="95">
        <f>SUM('[1]T3-22 F'!G16)</f>
        <v>23140</v>
      </c>
      <c r="H79" s="29">
        <f>SUM('[1]T3-22 F'!H16)</f>
        <v>467855</v>
      </c>
      <c r="I79" s="95">
        <f>SUM('[1]T3-22 F'!I16)</f>
        <v>92</v>
      </c>
      <c r="J79" s="29">
        <f>SUM('[1]T3-22 F'!J16)</f>
        <v>49228</v>
      </c>
      <c r="K79" s="95">
        <f>SUM('[1]T3-22 F'!K16)</f>
        <v>517083</v>
      </c>
      <c r="L79" s="29">
        <f>SUM('[1]T3-22 F'!L16)</f>
        <v>490277</v>
      </c>
      <c r="M79" s="95">
        <f>SUM('[1]T3-22 F'!M16)</f>
        <v>603</v>
      </c>
      <c r="N79" s="29">
        <f>SUM('[1]T3-22 F'!N16)</f>
        <v>49946</v>
      </c>
      <c r="O79" s="29">
        <f>SUM('[1]T3-22 F'!O16)</f>
        <v>540223</v>
      </c>
    </row>
    <row r="80" spans="1:19" x14ac:dyDescent="0.2">
      <c r="A80" s="82">
        <f t="shared" si="11"/>
        <v>600</v>
      </c>
      <c r="B80" s="21" t="s">
        <v>15</v>
      </c>
      <c r="C80" s="22">
        <f t="shared" si="12"/>
        <v>700</v>
      </c>
      <c r="D80" s="29">
        <f>SUM('[1]T3-22 F'!D17)</f>
        <v>16897</v>
      </c>
      <c r="E80" s="95">
        <f>SUM('[1]T3-22 F'!E17)</f>
        <v>3572</v>
      </c>
      <c r="F80" s="29">
        <f>SUM('[1]T3-22 F'!F17)</f>
        <v>63</v>
      </c>
      <c r="G80" s="95">
        <f>SUM('[1]T3-22 F'!G17)</f>
        <v>16960</v>
      </c>
      <c r="H80" s="29">
        <f>SUM('[1]T3-22 F'!H17)</f>
        <v>1005893</v>
      </c>
      <c r="I80" s="95">
        <f>SUM('[1]T3-22 F'!I17)</f>
        <v>881751</v>
      </c>
      <c r="J80" s="29">
        <f>SUM('[1]T3-22 F'!J17)</f>
        <v>34438</v>
      </c>
      <c r="K80" s="95">
        <f>SUM('[1]T3-22 F'!K17)</f>
        <v>1040331</v>
      </c>
      <c r="L80" s="29">
        <f>SUM('[1]T3-22 F'!L17)</f>
        <v>1022790</v>
      </c>
      <c r="M80" s="95">
        <f>SUM('[1]T3-22 F'!M17)</f>
        <v>885323</v>
      </c>
      <c r="N80" s="29">
        <f>SUM('[1]T3-22 F'!N17)</f>
        <v>34501</v>
      </c>
      <c r="O80" s="29">
        <f>SUM('[1]T3-22 F'!O17)</f>
        <v>1057291</v>
      </c>
    </row>
    <row r="81" spans="1:15" x14ac:dyDescent="0.2">
      <c r="A81" s="82">
        <f t="shared" si="11"/>
        <v>700</v>
      </c>
      <c r="B81" s="21" t="s">
        <v>15</v>
      </c>
      <c r="C81" s="22">
        <f t="shared" si="12"/>
        <v>800</v>
      </c>
      <c r="D81" s="29">
        <f>SUM('[1]T3-22 F'!D18)</f>
        <v>156</v>
      </c>
      <c r="E81" s="95">
        <f>SUM('[1]T3-22 F'!E18)</f>
        <v>4</v>
      </c>
      <c r="F81" s="29">
        <f>SUM('[1]T3-22 F'!F18)</f>
        <v>3</v>
      </c>
      <c r="G81" s="95">
        <f>SUM('[1]T3-22 F'!G18)</f>
        <v>159</v>
      </c>
      <c r="H81" s="29">
        <f>SUM('[1]T3-22 F'!H18)</f>
        <v>398822</v>
      </c>
      <c r="I81" s="95">
        <f>SUM('[1]T3-22 F'!I18)</f>
        <v>10781</v>
      </c>
      <c r="J81" s="29">
        <f>SUM('[1]T3-22 F'!J18)</f>
        <v>6325</v>
      </c>
      <c r="K81" s="95">
        <f>SUM('[1]T3-22 F'!K18)</f>
        <v>405147</v>
      </c>
      <c r="L81" s="29">
        <f>SUM('[1]T3-22 F'!L18)</f>
        <v>398978</v>
      </c>
      <c r="M81" s="95">
        <f>SUM('[1]T3-22 F'!M18)</f>
        <v>10785</v>
      </c>
      <c r="N81" s="29">
        <f>SUM('[1]T3-22 F'!N18)</f>
        <v>6328</v>
      </c>
      <c r="O81" s="29">
        <f>SUM('[1]T3-22 F'!O18)</f>
        <v>405306</v>
      </c>
    </row>
    <row r="82" spans="1:15" x14ac:dyDescent="0.2">
      <c r="A82" s="82">
        <f t="shared" si="11"/>
        <v>800</v>
      </c>
      <c r="B82" s="21" t="s">
        <v>15</v>
      </c>
      <c r="C82" s="22">
        <f t="shared" si="12"/>
        <v>900</v>
      </c>
      <c r="D82" s="29">
        <f>SUM('[1]T3-22 F'!D19)</f>
        <v>24</v>
      </c>
      <c r="E82" s="95">
        <f>SUM('[1]T3-22 F'!E19)</f>
        <v>0</v>
      </c>
      <c r="F82" s="29">
        <f>SUM('[1]T3-22 F'!F19)</f>
        <v>0</v>
      </c>
      <c r="G82" s="95">
        <f>SUM('[1]T3-22 F'!G19)</f>
        <v>24</v>
      </c>
      <c r="H82" s="29">
        <f>SUM('[1]T3-22 F'!H19)</f>
        <v>330272</v>
      </c>
      <c r="I82" s="95">
        <f>SUM('[1]T3-22 F'!I19)</f>
        <v>1584</v>
      </c>
      <c r="J82" s="29">
        <f>SUM('[1]T3-22 F'!J19)</f>
        <v>893</v>
      </c>
      <c r="K82" s="95">
        <f>SUM('[1]T3-22 F'!K19)</f>
        <v>331165</v>
      </c>
      <c r="L82" s="29">
        <f>SUM('[1]T3-22 F'!L19)</f>
        <v>330296</v>
      </c>
      <c r="M82" s="95">
        <f>SUM('[1]T3-22 F'!M19)</f>
        <v>1584</v>
      </c>
      <c r="N82" s="29">
        <f>SUM('[1]T3-22 F'!N19)</f>
        <v>893</v>
      </c>
      <c r="O82" s="29">
        <f>SUM('[1]T3-22 F'!O19)</f>
        <v>331189</v>
      </c>
    </row>
    <row r="83" spans="1:15" x14ac:dyDescent="0.2">
      <c r="A83" s="82">
        <f t="shared" si="11"/>
        <v>900</v>
      </c>
      <c r="B83" s="21" t="s">
        <v>15</v>
      </c>
      <c r="C83" s="22">
        <f t="shared" si="12"/>
        <v>1000</v>
      </c>
      <c r="D83" s="29">
        <f>SUM('[1]T3-22 F'!D20)</f>
        <v>1</v>
      </c>
      <c r="E83" s="95">
        <f>SUM('[1]T3-22 F'!E20)</f>
        <v>0</v>
      </c>
      <c r="F83" s="29">
        <f>SUM('[1]T3-22 F'!F20)</f>
        <v>0</v>
      </c>
      <c r="G83" s="95">
        <f>SUM('[1]T3-22 F'!G20)</f>
        <v>1</v>
      </c>
      <c r="H83" s="29">
        <f>SUM('[1]T3-22 F'!H20)</f>
        <v>287101</v>
      </c>
      <c r="I83" s="95">
        <f>SUM('[1]T3-22 F'!I20)</f>
        <v>40</v>
      </c>
      <c r="J83" s="29">
        <f>SUM('[1]T3-22 F'!J20)</f>
        <v>54</v>
      </c>
      <c r="K83" s="95">
        <f>SUM('[1]T3-22 F'!K20)</f>
        <v>287155</v>
      </c>
      <c r="L83" s="29">
        <f>SUM('[1]T3-22 F'!L20)</f>
        <v>287102</v>
      </c>
      <c r="M83" s="95">
        <f>SUM('[1]T3-22 F'!M20)</f>
        <v>40</v>
      </c>
      <c r="N83" s="29">
        <f>SUM('[1]T3-22 F'!N20)</f>
        <v>54</v>
      </c>
      <c r="O83" s="29">
        <f>SUM('[1]T3-22 F'!O20)</f>
        <v>287156</v>
      </c>
    </row>
    <row r="84" spans="1:15" x14ac:dyDescent="0.2">
      <c r="A84" s="82">
        <f t="shared" si="11"/>
        <v>1000</v>
      </c>
      <c r="B84" s="21" t="s">
        <v>15</v>
      </c>
      <c r="C84" s="22">
        <f t="shared" si="12"/>
        <v>1100</v>
      </c>
      <c r="D84" s="29">
        <f>SUM('[1]T3-22 F'!D21)</f>
        <v>0</v>
      </c>
      <c r="E84" s="95">
        <f>SUM('[1]T3-22 F'!E21)</f>
        <v>0</v>
      </c>
      <c r="F84" s="29">
        <f>SUM('[1]T3-22 F'!F21)</f>
        <v>0</v>
      </c>
      <c r="G84" s="95">
        <f>SUM('[1]T3-22 F'!G21)</f>
        <v>0</v>
      </c>
      <c r="H84" s="29">
        <f>SUM('[1]T3-22 F'!H21)</f>
        <v>271613</v>
      </c>
      <c r="I84" s="95">
        <f>SUM('[1]T3-22 F'!I21)</f>
        <v>19</v>
      </c>
      <c r="J84" s="29">
        <f>SUM('[1]T3-22 F'!J21)</f>
        <v>20</v>
      </c>
      <c r="K84" s="95">
        <f>SUM('[1]T3-22 F'!K21)</f>
        <v>271633</v>
      </c>
      <c r="L84" s="29">
        <f>SUM('[1]T3-22 F'!L21)</f>
        <v>271613</v>
      </c>
      <c r="M84" s="95">
        <f>SUM('[1]T3-22 F'!M21)</f>
        <v>19</v>
      </c>
      <c r="N84" s="29">
        <f>SUM('[1]T3-22 F'!N21)</f>
        <v>20</v>
      </c>
      <c r="O84" s="29">
        <f>SUM('[1]T3-22 F'!O21)</f>
        <v>271633</v>
      </c>
    </row>
    <row r="85" spans="1:15" x14ac:dyDescent="0.2">
      <c r="A85" s="82">
        <f t="shared" si="11"/>
        <v>1100</v>
      </c>
      <c r="B85" s="21" t="s">
        <v>15</v>
      </c>
      <c r="C85" s="22">
        <f t="shared" si="12"/>
        <v>1200</v>
      </c>
      <c r="D85" s="29">
        <f>SUM('[1]T3-22 F'!D22)</f>
        <v>0</v>
      </c>
      <c r="E85" s="95">
        <f>SUM('[1]T3-22 F'!E22)</f>
        <v>0</v>
      </c>
      <c r="F85" s="29">
        <f>SUM('[1]T3-22 F'!F22)</f>
        <v>0</v>
      </c>
      <c r="G85" s="95">
        <f>SUM('[1]T3-22 F'!G22)</f>
        <v>0</v>
      </c>
      <c r="H85" s="29">
        <f>SUM('[1]T3-22 F'!H22)</f>
        <v>275334</v>
      </c>
      <c r="I85" s="95">
        <f>SUM('[1]T3-22 F'!I22)</f>
        <v>3</v>
      </c>
      <c r="J85" s="29">
        <f>SUM('[1]T3-22 F'!J22)</f>
        <v>9</v>
      </c>
      <c r="K85" s="95">
        <f>SUM('[1]T3-22 F'!K22)</f>
        <v>275343</v>
      </c>
      <c r="L85" s="29">
        <f>SUM('[1]T3-22 F'!L22)</f>
        <v>275334</v>
      </c>
      <c r="M85" s="95">
        <f>SUM('[1]T3-22 F'!M22)</f>
        <v>3</v>
      </c>
      <c r="N85" s="29">
        <f>SUM('[1]T3-22 F'!N22)</f>
        <v>9</v>
      </c>
      <c r="O85" s="29">
        <f>SUM('[1]T3-22 F'!O22)</f>
        <v>275343</v>
      </c>
    </row>
    <row r="86" spans="1:15" x14ac:dyDescent="0.2">
      <c r="A86" s="82">
        <f t="shared" si="11"/>
        <v>1200</v>
      </c>
      <c r="B86" s="21" t="s">
        <v>15</v>
      </c>
      <c r="C86" s="22">
        <f t="shared" si="12"/>
        <v>1300</v>
      </c>
      <c r="D86" s="29">
        <f>SUM('[1]T3-22 F'!D23)</f>
        <v>0</v>
      </c>
      <c r="E86" s="95">
        <f>SUM('[1]T3-22 F'!E23)</f>
        <v>0</v>
      </c>
      <c r="F86" s="29">
        <f>SUM('[1]T3-22 F'!F23)</f>
        <v>0</v>
      </c>
      <c r="G86" s="95">
        <f>SUM('[1]T3-22 F'!G23)</f>
        <v>0</v>
      </c>
      <c r="H86" s="29">
        <f>SUM('[1]T3-22 F'!H23)</f>
        <v>234249</v>
      </c>
      <c r="I86" s="95">
        <f>SUM('[1]T3-22 F'!I23)</f>
        <v>1</v>
      </c>
      <c r="J86" s="29">
        <f>SUM('[1]T3-22 F'!J23)</f>
        <v>9</v>
      </c>
      <c r="K86" s="95">
        <f>SUM('[1]T3-22 F'!K23)</f>
        <v>234258</v>
      </c>
      <c r="L86" s="29">
        <f>SUM('[1]T3-22 F'!L23)</f>
        <v>234249</v>
      </c>
      <c r="M86" s="95">
        <f>SUM('[1]T3-22 F'!M23)</f>
        <v>1</v>
      </c>
      <c r="N86" s="29">
        <f>SUM('[1]T3-22 F'!N23)</f>
        <v>9</v>
      </c>
      <c r="O86" s="29">
        <f>SUM('[1]T3-22 F'!O23)</f>
        <v>234258</v>
      </c>
    </row>
    <row r="87" spans="1:15" x14ac:dyDescent="0.2">
      <c r="A87" s="82">
        <f t="shared" si="11"/>
        <v>1300</v>
      </c>
      <c r="B87" s="21" t="s">
        <v>15</v>
      </c>
      <c r="C87" s="22">
        <f t="shared" si="12"/>
        <v>1400</v>
      </c>
      <c r="D87" s="29">
        <f>SUM('[1]T3-22 F'!D24)</f>
        <v>0</v>
      </c>
      <c r="E87" s="95">
        <f>SUM('[1]T3-22 F'!E24)</f>
        <v>0</v>
      </c>
      <c r="F87" s="29">
        <f>SUM('[1]T3-22 F'!F24)</f>
        <v>0</v>
      </c>
      <c r="G87" s="95">
        <f>SUM('[1]T3-22 F'!G24)</f>
        <v>0</v>
      </c>
      <c r="H87" s="29">
        <f>SUM('[1]T3-22 F'!H24)</f>
        <v>142929</v>
      </c>
      <c r="I87" s="95">
        <f>SUM('[1]T3-22 F'!I24)</f>
        <v>0</v>
      </c>
      <c r="J87" s="29">
        <f>SUM('[1]T3-22 F'!J24)</f>
        <v>2</v>
      </c>
      <c r="K87" s="95">
        <f>SUM('[1]T3-22 F'!K24)</f>
        <v>142931</v>
      </c>
      <c r="L87" s="29">
        <f>SUM('[1]T3-22 F'!L24)</f>
        <v>142929</v>
      </c>
      <c r="M87" s="95">
        <f>SUM('[1]T3-22 F'!M24)</f>
        <v>0</v>
      </c>
      <c r="N87" s="29">
        <f>SUM('[1]T3-22 F'!N24)</f>
        <v>2</v>
      </c>
      <c r="O87" s="29">
        <f>SUM('[1]T3-22 F'!O24)</f>
        <v>142931</v>
      </c>
    </row>
    <row r="88" spans="1:15" x14ac:dyDescent="0.2">
      <c r="A88" s="82">
        <f t="shared" si="11"/>
        <v>1400</v>
      </c>
      <c r="B88" s="21" t="s">
        <v>15</v>
      </c>
      <c r="C88" s="22">
        <f t="shared" si="12"/>
        <v>1500</v>
      </c>
      <c r="D88" s="29">
        <f>SUM('[1]T3-22 F'!D25)</f>
        <v>0</v>
      </c>
      <c r="E88" s="95">
        <f>SUM('[1]T3-22 F'!E25)</f>
        <v>0</v>
      </c>
      <c r="F88" s="29">
        <f>SUM('[1]T3-22 F'!F25)</f>
        <v>0</v>
      </c>
      <c r="G88" s="95">
        <f>SUM('[1]T3-22 F'!G25)</f>
        <v>0</v>
      </c>
      <c r="H88" s="29">
        <f>SUM('[1]T3-22 F'!H25)</f>
        <v>70460</v>
      </c>
      <c r="I88" s="95">
        <f>SUM('[1]T3-22 F'!I25)</f>
        <v>0</v>
      </c>
      <c r="J88" s="29">
        <f>SUM('[1]T3-22 F'!J25)</f>
        <v>1</v>
      </c>
      <c r="K88" s="95">
        <f>SUM('[1]T3-22 F'!K25)</f>
        <v>70461</v>
      </c>
      <c r="L88" s="29">
        <f>SUM('[1]T3-22 F'!L25)</f>
        <v>70460</v>
      </c>
      <c r="M88" s="95">
        <f>SUM('[1]T3-22 F'!M25)</f>
        <v>0</v>
      </c>
      <c r="N88" s="29">
        <f>SUM('[1]T3-22 F'!N25)</f>
        <v>1</v>
      </c>
      <c r="O88" s="29">
        <f>SUM('[1]T3-22 F'!O25)</f>
        <v>70461</v>
      </c>
    </row>
    <row r="89" spans="1:15" x14ac:dyDescent="0.2">
      <c r="A89" s="82">
        <f t="shared" si="11"/>
        <v>1500</v>
      </c>
      <c r="B89" s="21" t="s">
        <v>15</v>
      </c>
      <c r="C89" s="22">
        <f t="shared" si="12"/>
        <v>1600</v>
      </c>
      <c r="D89" s="29">
        <f>SUM('[1]T3-22 F'!D26)</f>
        <v>0</v>
      </c>
      <c r="E89" s="95">
        <f>SUM('[1]T3-22 F'!E26)</f>
        <v>0</v>
      </c>
      <c r="F89" s="29">
        <f>SUM('[1]T3-22 F'!F26)</f>
        <v>0</v>
      </c>
      <c r="G89" s="95">
        <f>SUM('[1]T3-22 F'!G26)</f>
        <v>0</v>
      </c>
      <c r="H89" s="29">
        <f>SUM('[1]T3-22 F'!H26)</f>
        <v>18171</v>
      </c>
      <c r="I89" s="95">
        <f>SUM('[1]T3-22 F'!I26)</f>
        <v>0</v>
      </c>
      <c r="J89" s="29">
        <f>SUM('[1]T3-22 F'!J26)</f>
        <v>1</v>
      </c>
      <c r="K89" s="95">
        <f>SUM('[1]T3-22 F'!K26)</f>
        <v>18172</v>
      </c>
      <c r="L89" s="29">
        <f>SUM('[1]T3-22 F'!L26)</f>
        <v>18171</v>
      </c>
      <c r="M89" s="95">
        <f>SUM('[1]T3-22 F'!M26)</f>
        <v>0</v>
      </c>
      <c r="N89" s="29">
        <f>SUM('[1]T3-22 F'!N26)</f>
        <v>1</v>
      </c>
      <c r="O89" s="29">
        <f>SUM('[1]T3-22 F'!O26)</f>
        <v>18172</v>
      </c>
    </row>
    <row r="90" spans="1:15" x14ac:dyDescent="0.2">
      <c r="A90" s="82">
        <f t="shared" si="11"/>
        <v>1600</v>
      </c>
      <c r="B90" s="21" t="s">
        <v>15</v>
      </c>
      <c r="C90" s="102">
        <f t="shared" si="12"/>
        <v>3000</v>
      </c>
      <c r="D90" s="29">
        <f>SUM('[1]T3-22 F'!D27)</f>
        <v>0</v>
      </c>
      <c r="E90" s="95">
        <f>SUM('[1]T3-22 F'!E27)</f>
        <v>0</v>
      </c>
      <c r="F90" s="29">
        <f>SUM('[1]T3-22 F'!F27)</f>
        <v>0</v>
      </c>
      <c r="G90" s="95">
        <f>SUM('[1]T3-22 F'!G27)</f>
        <v>0</v>
      </c>
      <c r="H90" s="29">
        <f>SUM('[1]T3-22 F'!H27)</f>
        <v>22544</v>
      </c>
      <c r="I90" s="95">
        <f>SUM('[1]T3-22 F'!I27)</f>
        <v>0</v>
      </c>
      <c r="J90" s="29">
        <f>SUM('[1]T3-22 F'!J27)</f>
        <v>0</v>
      </c>
      <c r="K90" s="95">
        <f>SUM('[1]T3-22 F'!K27)</f>
        <v>22544</v>
      </c>
      <c r="L90" s="29">
        <f>SUM('[1]T3-22 F'!L27)</f>
        <v>22544</v>
      </c>
      <c r="M90" s="95">
        <f>SUM('[1]T3-22 F'!M27)</f>
        <v>0</v>
      </c>
      <c r="N90" s="29">
        <f>SUM('[1]T3-22 F'!N27)</f>
        <v>0</v>
      </c>
      <c r="O90" s="29">
        <f>SUM('[1]T3-22 F'!O27)</f>
        <v>22544</v>
      </c>
    </row>
    <row r="91" spans="1:15" x14ac:dyDescent="0.2">
      <c r="A91" s="101">
        <f t="shared" si="11"/>
        <v>3000</v>
      </c>
      <c r="B91" s="21" t="s">
        <v>15</v>
      </c>
      <c r="C91" s="22">
        <f t="shared" si="12"/>
        <v>3000</v>
      </c>
      <c r="D91" s="29">
        <f>SUM('[1]T3-22 F'!D28)</f>
        <v>0</v>
      </c>
      <c r="E91" s="95">
        <f>SUM('[1]T3-22 F'!E28)</f>
        <v>0</v>
      </c>
      <c r="F91" s="29">
        <f>SUM('[1]T3-22 F'!F28)</f>
        <v>0</v>
      </c>
      <c r="G91" s="95">
        <f>SUM('[1]T3-22 F'!G28)</f>
        <v>0</v>
      </c>
      <c r="H91" s="29">
        <f>SUM('[1]T3-22 F'!H28)</f>
        <v>0</v>
      </c>
      <c r="I91" s="95">
        <f>SUM('[1]T3-22 F'!I28)</f>
        <v>0</v>
      </c>
      <c r="J91" s="29">
        <f>SUM('[1]T3-22 F'!J28)</f>
        <v>0</v>
      </c>
      <c r="K91" s="95">
        <f>SUM('[1]T3-22 F'!K28)</f>
        <v>0</v>
      </c>
      <c r="L91" s="29">
        <f>SUM('[1]T3-22 F'!L28)</f>
        <v>0</v>
      </c>
      <c r="M91" s="95">
        <f>SUM('[1]T3-22 F'!M28)</f>
        <v>0</v>
      </c>
      <c r="N91" s="29">
        <f>SUM('[1]T3-22 F'!N28)</f>
        <v>0</v>
      </c>
      <c r="O91" s="29">
        <f>SUM('[1]T3-22 F'!O28)</f>
        <v>0</v>
      </c>
    </row>
    <row r="92" spans="1:15" hidden="1" x14ac:dyDescent="0.2">
      <c r="A92" s="82">
        <f t="shared" si="11"/>
        <v>3000</v>
      </c>
      <c r="B92" s="21" t="s">
        <v>15</v>
      </c>
      <c r="C92" s="22">
        <f t="shared" si="12"/>
        <v>1634</v>
      </c>
      <c r="D92" s="29">
        <f>SUM('[1]T3-22 F'!D29)</f>
        <v>0</v>
      </c>
      <c r="E92" s="95">
        <f>SUM('[1]T3-22 F'!E29)</f>
        <v>0</v>
      </c>
      <c r="F92" s="29">
        <f>SUM('[1]T3-22 F'!F29)</f>
        <v>0</v>
      </c>
      <c r="G92" s="95">
        <f>SUM('[1]T3-22 F'!G29)</f>
        <v>0</v>
      </c>
      <c r="H92" s="29">
        <f>SUM('[1]T3-22 F'!H29)</f>
        <v>0</v>
      </c>
      <c r="I92" s="95">
        <f>SUM('[1]T3-22 F'!I29)</f>
        <v>0</v>
      </c>
      <c r="J92" s="29">
        <f>SUM('[1]T3-22 F'!J29)</f>
        <v>0</v>
      </c>
      <c r="K92" s="95">
        <f>SUM('[1]T3-22 F'!K29)</f>
        <v>0</v>
      </c>
      <c r="L92" s="29">
        <f>SUM('[1]T3-22 F'!L29)</f>
        <v>0</v>
      </c>
      <c r="M92" s="95">
        <f>SUM('[1]T3-22 F'!M29)</f>
        <v>0</v>
      </c>
      <c r="N92" s="29">
        <f>SUM('[1]T3-22 F'!N29)</f>
        <v>0</v>
      </c>
      <c r="O92" s="29">
        <f>SUM('[1]T3-22 F'!O29)</f>
        <v>0</v>
      </c>
    </row>
    <row r="93" spans="1:15" hidden="1" x14ac:dyDescent="0.2">
      <c r="A93" s="82">
        <f t="shared" si="11"/>
        <v>1634</v>
      </c>
      <c r="B93" s="21" t="s">
        <v>15</v>
      </c>
      <c r="C93" s="22">
        <f t="shared" si="12"/>
        <v>3000</v>
      </c>
      <c r="D93" s="29">
        <f>SUM('[1]T3-22 F'!D30)</f>
        <v>0</v>
      </c>
      <c r="E93" s="95">
        <f>SUM('[1]T3-22 F'!E30)</f>
        <v>0</v>
      </c>
      <c r="F93" s="29">
        <f>SUM('[1]T3-22 F'!F30)</f>
        <v>0</v>
      </c>
      <c r="G93" s="95">
        <f>SUM('[1]T3-22 F'!G30)</f>
        <v>0</v>
      </c>
      <c r="H93" s="29">
        <f>SUM('[1]T3-22 F'!H30)</f>
        <v>0</v>
      </c>
      <c r="I93" s="95">
        <f>SUM('[1]T3-22 F'!I30)</f>
        <v>0</v>
      </c>
      <c r="J93" s="29">
        <f>SUM('[1]T3-22 F'!J30)</f>
        <v>0</v>
      </c>
      <c r="K93" s="95">
        <f>SUM('[1]T3-22 F'!K30)</f>
        <v>0</v>
      </c>
      <c r="L93" s="29">
        <f>SUM('[1]T3-22 F'!L30)</f>
        <v>0</v>
      </c>
      <c r="M93" s="95">
        <f>SUM('[1]T3-22 F'!M30)</f>
        <v>0</v>
      </c>
      <c r="N93" s="29">
        <f>SUM('[1]T3-22 F'!N30)</f>
        <v>0</v>
      </c>
      <c r="O93" s="29">
        <f>SUM('[1]T3-22 F'!O30)</f>
        <v>0</v>
      </c>
    </row>
    <row r="94" spans="1:15" x14ac:dyDescent="0.2">
      <c r="A94" s="41"/>
      <c r="B94" s="42" t="s">
        <v>16</v>
      </c>
      <c r="C94" s="33"/>
      <c r="D94" s="29">
        <f>SUM('[1]T3-22 F'!D31)</f>
        <v>226816</v>
      </c>
      <c r="E94" s="95">
        <f>SUM('[1]T3-22 F'!E31)</f>
        <v>226816</v>
      </c>
      <c r="F94" s="29">
        <f>SUM('[1]T3-22 F'!F31)</f>
        <v>20963</v>
      </c>
      <c r="G94" s="95">
        <f>SUM('[1]T3-22 F'!G31)</f>
        <v>247779</v>
      </c>
      <c r="H94" s="29">
        <f>SUM('[1]T3-22 F'!H31)</f>
        <v>7022779</v>
      </c>
      <c r="I94" s="95">
        <f>SUM('[1]T3-22 F'!I31)</f>
        <v>7022779</v>
      </c>
      <c r="J94" s="29">
        <f>SUM('[1]T3-22 F'!J31)</f>
        <v>710195</v>
      </c>
      <c r="K94" s="95">
        <f>SUM('[1]T3-22 F'!K31)</f>
        <v>7732974</v>
      </c>
      <c r="L94" s="29">
        <f>SUM('[1]T3-22 F'!L31)</f>
        <v>7249595</v>
      </c>
      <c r="M94" s="95">
        <f>SUM('[1]T3-22 F'!M31)</f>
        <v>7249595</v>
      </c>
      <c r="N94" s="29">
        <f>SUM('[1]T3-22 F'!N31)</f>
        <v>731158</v>
      </c>
      <c r="O94" s="29">
        <f>SUM('[1]T3-22 F'!O31)</f>
        <v>7980753</v>
      </c>
    </row>
    <row r="95" spans="1:15" x14ac:dyDescent="0.2">
      <c r="A95" s="41"/>
      <c r="B95" s="79" t="s">
        <v>17</v>
      </c>
      <c r="C95" s="33"/>
      <c r="D95" s="46">
        <f>SUM('[1]T3-22 H'!D95)</f>
        <v>0</v>
      </c>
      <c r="E95" s="46">
        <f>SUM('[1]T3-22 H'!E95)</f>
        <v>0</v>
      </c>
      <c r="F95" s="47">
        <f>SUM('[1]T3-22 H'!F95)</f>
        <v>0</v>
      </c>
      <c r="G95" s="48">
        <f>SUM('[1]T3-22 H'!G95)</f>
        <v>0</v>
      </c>
      <c r="H95" s="46">
        <f>SUM('[1]T3-22 H'!H95)</f>
        <v>0</v>
      </c>
      <c r="I95" s="46">
        <f>SUM('[1]T3-22 H'!I95)</f>
        <v>0</v>
      </c>
      <c r="J95" s="47">
        <f>SUM('[1]T3-22 H'!J95)</f>
        <v>0</v>
      </c>
      <c r="K95" s="48">
        <f>SUM('[1]T3-22 H'!K95)</f>
        <v>0</v>
      </c>
      <c r="L95" s="46">
        <f>SUM('[1]T3-22 H'!L95)</f>
        <v>0</v>
      </c>
      <c r="M95" s="46">
        <f>SUM('[1]T3-22 H'!M95)</f>
        <v>0</v>
      </c>
      <c r="N95" s="47">
        <f>SUM('[1]T3-22 H'!N95)</f>
        <v>0</v>
      </c>
      <c r="O95" s="49">
        <f>SUM('[1]T3-22 H'!O95)</f>
        <v>0</v>
      </c>
    </row>
    <row r="96" spans="1:15" x14ac:dyDescent="0.2">
      <c r="A96" s="41"/>
      <c r="B96" s="42" t="s">
        <v>18</v>
      </c>
      <c r="C96" s="33"/>
      <c r="D96" s="53">
        <f>SUM('[1]T3-22 F'!D96)</f>
        <v>0</v>
      </c>
      <c r="E96" s="96">
        <f>SUM('[1]T3-22 F'!E96)</f>
        <v>0</v>
      </c>
      <c r="F96" s="53">
        <f>SUM('[1]T3-22 F'!F96)</f>
        <v>0</v>
      </c>
      <c r="G96" s="30">
        <f>SUM('[1]T3-22 F'!G96)</f>
        <v>0</v>
      </c>
      <c r="H96" s="53">
        <f>SUM('[1]T3-22 F'!H96)</f>
        <v>0</v>
      </c>
      <c r="I96" s="96">
        <f>SUM('[1]T3-22 F'!I96)</f>
        <v>0</v>
      </c>
      <c r="J96" s="53">
        <f>SUM('[1]T3-22 F'!J96)</f>
        <v>0</v>
      </c>
      <c r="K96" s="30">
        <f>SUM('[1]T3-22 F'!K96)</f>
        <v>0</v>
      </c>
      <c r="L96" s="31">
        <f>SUM('[1]T3-22 F'!L96)</f>
        <v>0</v>
      </c>
      <c r="M96" s="31">
        <f>SUM('[1]T3-22 F'!M96)</f>
        <v>0</v>
      </c>
      <c r="N96" s="31">
        <f>SUM('[1]T3-22 F'!N96)</f>
        <v>0</v>
      </c>
      <c r="O96" s="53">
        <f>SUM('[1]T3-22 F'!O96)</f>
        <v>0</v>
      </c>
    </row>
    <row r="97" spans="1:15" x14ac:dyDescent="0.2">
      <c r="A97" s="55"/>
      <c r="B97" s="56" t="s">
        <v>19</v>
      </c>
      <c r="C97" s="57"/>
      <c r="D97" s="130">
        <f t="shared" ref="D97" si="13">D94+D96</f>
        <v>226816</v>
      </c>
      <c r="E97" s="131"/>
      <c r="F97" s="58">
        <f t="shared" ref="F97" si="14">F94+F96</f>
        <v>20963</v>
      </c>
      <c r="G97" s="58">
        <f>G94+G96</f>
        <v>247779</v>
      </c>
      <c r="H97" s="130">
        <f t="shared" ref="H97" si="15">H94+H96</f>
        <v>7022779</v>
      </c>
      <c r="I97" s="131"/>
      <c r="J97" s="58">
        <f t="shared" ref="J97:L97" si="16">J94+J96</f>
        <v>710195</v>
      </c>
      <c r="K97" s="58">
        <f t="shared" si="16"/>
        <v>7732974</v>
      </c>
      <c r="L97" s="130">
        <f t="shared" si="16"/>
        <v>7249595</v>
      </c>
      <c r="M97" s="131"/>
      <c r="N97" s="58">
        <f t="shared" ref="N97" si="17">N94+N96</f>
        <v>731158</v>
      </c>
      <c r="O97" s="59">
        <f>O94+O96</f>
        <v>7980753</v>
      </c>
    </row>
    <row r="98" spans="1:15" x14ac:dyDescent="0.2">
      <c r="A98" s="132"/>
      <c r="B98" s="132"/>
      <c r="C98" s="132"/>
      <c r="D98" s="25"/>
      <c r="E98" s="25"/>
      <c r="F98" s="25"/>
      <c r="G98" s="25"/>
      <c r="H98" s="25"/>
      <c r="I98" s="83"/>
      <c r="J98" s="25"/>
      <c r="K98" s="25"/>
      <c r="L98" s="25"/>
      <c r="M98" s="25"/>
      <c r="N98" s="25"/>
    </row>
    <row r="99" spans="1:15" ht="22.5" x14ac:dyDescent="0.2">
      <c r="A99" s="120" t="s">
        <v>4</v>
      </c>
      <c r="B99" s="121"/>
      <c r="C99" s="122"/>
      <c r="D99" s="120" t="s">
        <v>5</v>
      </c>
      <c r="E99" s="121"/>
      <c r="F99" s="121"/>
      <c r="G99" s="122"/>
      <c r="H99" s="10" t="s">
        <v>6</v>
      </c>
      <c r="I99" s="10"/>
      <c r="J99" s="11"/>
      <c r="K99" s="11"/>
      <c r="L99" s="12" t="s">
        <v>7</v>
      </c>
      <c r="M99" s="11"/>
      <c r="N99" s="11"/>
      <c r="O99" s="13"/>
    </row>
    <row r="100" spans="1:15" ht="45" x14ac:dyDescent="0.2">
      <c r="A100" s="123"/>
      <c r="B100" s="124"/>
      <c r="C100" s="125"/>
      <c r="D100" s="126" t="s">
        <v>8</v>
      </c>
      <c r="E100" s="128"/>
      <c r="F100" s="14" t="s">
        <v>9</v>
      </c>
      <c r="G100" s="15" t="s">
        <v>10</v>
      </c>
      <c r="H100" s="126" t="s">
        <v>8</v>
      </c>
      <c r="I100" s="128"/>
      <c r="J100" s="14" t="s">
        <v>9</v>
      </c>
      <c r="K100" s="15" t="s">
        <v>10</v>
      </c>
      <c r="L100" s="126" t="s">
        <v>8</v>
      </c>
      <c r="M100" s="128"/>
      <c r="N100" s="14" t="s">
        <v>9</v>
      </c>
      <c r="O100" s="15" t="s">
        <v>10</v>
      </c>
    </row>
    <row r="101" spans="1:15" x14ac:dyDescent="0.2">
      <c r="A101" s="123"/>
      <c r="B101" s="124"/>
      <c r="C101" s="125"/>
      <c r="D101" s="120" t="s">
        <v>11</v>
      </c>
      <c r="E101" s="121"/>
      <c r="F101" s="121"/>
      <c r="G101" s="121"/>
      <c r="H101" s="121"/>
      <c r="I101" s="121"/>
      <c r="J101" s="121"/>
      <c r="K101" s="121"/>
      <c r="L101" s="121"/>
      <c r="M101" s="121"/>
      <c r="N101" s="121"/>
      <c r="O101" s="122"/>
    </row>
    <row r="102" spans="1:15" ht="33.75" x14ac:dyDescent="0.2">
      <c r="A102" s="126"/>
      <c r="B102" s="127"/>
      <c r="C102" s="128"/>
      <c r="D102" s="17" t="s">
        <v>12</v>
      </c>
      <c r="E102" s="126" t="s">
        <v>13</v>
      </c>
      <c r="F102" s="128"/>
      <c r="G102" s="17" t="s">
        <v>14</v>
      </c>
      <c r="H102" s="17" t="s">
        <v>12</v>
      </c>
      <c r="I102" s="126" t="s">
        <v>13</v>
      </c>
      <c r="J102" s="128"/>
      <c r="K102" s="17" t="s">
        <v>14</v>
      </c>
      <c r="L102" s="17" t="s">
        <v>12</v>
      </c>
      <c r="M102" s="126" t="s">
        <v>13</v>
      </c>
      <c r="N102" s="128"/>
      <c r="O102" s="18" t="s">
        <v>14</v>
      </c>
    </row>
    <row r="103" spans="1:15" x14ac:dyDescent="0.2">
      <c r="A103" s="62" t="str">
        <f>(A74)</f>
        <v>- de 1</v>
      </c>
      <c r="B103" s="63" t="str">
        <f>(B74)</f>
        <v>à - de</v>
      </c>
      <c r="C103" s="22">
        <f t="shared" ref="C103:C122" si="18">SUM(C74)</f>
        <v>100</v>
      </c>
      <c r="D103" s="64">
        <f>D74/D$94</f>
        <v>0.13152070400677202</v>
      </c>
      <c r="E103" s="64">
        <f t="shared" ref="E103:O103" si="19">E74/E$94</f>
        <v>0.85759822940180586</v>
      </c>
      <c r="F103" s="64">
        <f t="shared" si="19"/>
        <v>0.14401564661546534</v>
      </c>
      <c r="G103" s="64">
        <f t="shared" si="19"/>
        <v>0.13257782136500673</v>
      </c>
      <c r="H103" s="64">
        <f t="shared" si="19"/>
        <v>9.7458997357029176E-2</v>
      </c>
      <c r="I103" s="64">
        <f t="shared" si="19"/>
        <v>0.77894164119360731</v>
      </c>
      <c r="J103" s="64">
        <f t="shared" si="19"/>
        <v>0.24047620723885693</v>
      </c>
      <c r="K103" s="64">
        <f t="shared" si="19"/>
        <v>0.11059367327499096</v>
      </c>
      <c r="L103" s="64">
        <f t="shared" si="19"/>
        <v>9.8524676206050127E-2</v>
      </c>
      <c r="M103" s="64">
        <f t="shared" si="19"/>
        <v>0.78140254731471204</v>
      </c>
      <c r="N103" s="64">
        <f t="shared" si="19"/>
        <v>0.23771059059738114</v>
      </c>
      <c r="O103" s="65">
        <f t="shared" si="19"/>
        <v>0.11127621666777558</v>
      </c>
    </row>
    <row r="104" spans="1:15" x14ac:dyDescent="0.2">
      <c r="A104" s="26">
        <f t="shared" ref="A104:A122" si="20">SUM(A75)</f>
        <v>100</v>
      </c>
      <c r="B104" s="66" t="str">
        <f t="shared" ref="B104:B122" si="21">(B75)</f>
        <v>à - de</v>
      </c>
      <c r="C104" s="27">
        <f t="shared" si="18"/>
        <v>200</v>
      </c>
      <c r="D104" s="64">
        <f t="shared" ref="D104:O104" si="22">D75/D$94</f>
        <v>0.19293171557562078</v>
      </c>
      <c r="E104" s="64">
        <f t="shared" si="22"/>
        <v>3.6769892776523705E-2</v>
      </c>
      <c r="F104" s="64">
        <f t="shared" si="22"/>
        <v>0.12875065591756904</v>
      </c>
      <c r="G104" s="64">
        <f t="shared" si="22"/>
        <v>0.1875017656863576</v>
      </c>
      <c r="H104" s="64">
        <f t="shared" si="22"/>
        <v>0.12880855285350715</v>
      </c>
      <c r="I104" s="64">
        <f t="shared" si="22"/>
        <v>4.0094384288612811E-2</v>
      </c>
      <c r="J104" s="64">
        <f t="shared" si="22"/>
        <v>0.19813290715930132</v>
      </c>
      <c r="K104" s="64">
        <f t="shared" si="22"/>
        <v>0.13517528961043965</v>
      </c>
      <c r="L104" s="64">
        <f t="shared" si="22"/>
        <v>0.13081475585877556</v>
      </c>
      <c r="M104" s="64">
        <f t="shared" si="22"/>
        <v>3.9990371875946173E-2</v>
      </c>
      <c r="N104" s="64">
        <f t="shared" si="22"/>
        <v>0.19614365157736086</v>
      </c>
      <c r="O104" s="67">
        <f t="shared" si="22"/>
        <v>0.13679987339540517</v>
      </c>
    </row>
    <row r="105" spans="1:15" x14ac:dyDescent="0.2">
      <c r="A105" s="26">
        <f t="shared" si="20"/>
        <v>200</v>
      </c>
      <c r="B105" s="66" t="str">
        <f t="shared" si="21"/>
        <v>à - de</v>
      </c>
      <c r="C105" s="27">
        <f t="shared" si="18"/>
        <v>300</v>
      </c>
      <c r="D105" s="64">
        <f t="shared" ref="D105:O105" si="23">D76/D$94</f>
        <v>0.19340787246049662</v>
      </c>
      <c r="E105" s="64">
        <f t="shared" si="23"/>
        <v>6.3593397291196382E-2</v>
      </c>
      <c r="F105" s="64">
        <f t="shared" si="23"/>
        <v>0.23536707532318848</v>
      </c>
      <c r="G105" s="64">
        <f t="shared" si="23"/>
        <v>0.19695777285403526</v>
      </c>
      <c r="H105" s="64">
        <f t="shared" si="23"/>
        <v>0.11475556898487052</v>
      </c>
      <c r="I105" s="64">
        <f t="shared" si="23"/>
        <v>5.3603423943712314E-2</v>
      </c>
      <c r="J105" s="64">
        <f t="shared" si="23"/>
        <v>0.22667999633903366</v>
      </c>
      <c r="K105" s="64">
        <f t="shared" si="23"/>
        <v>0.12503468911184754</v>
      </c>
      <c r="L105" s="64">
        <f t="shared" si="23"/>
        <v>0.11721634105077594</v>
      </c>
      <c r="M105" s="64">
        <f t="shared" si="23"/>
        <v>5.391597737528786E-2</v>
      </c>
      <c r="N105" s="64">
        <f t="shared" si="23"/>
        <v>0.22692906321205539</v>
      </c>
      <c r="O105" s="67">
        <f t="shared" si="23"/>
        <v>0.12726769015404937</v>
      </c>
    </row>
    <row r="106" spans="1:15" x14ac:dyDescent="0.2">
      <c r="A106" s="26">
        <f t="shared" si="20"/>
        <v>300</v>
      </c>
      <c r="B106" s="66" t="str">
        <f t="shared" si="21"/>
        <v>à - de</v>
      </c>
      <c r="C106" s="27">
        <f t="shared" si="18"/>
        <v>400</v>
      </c>
      <c r="D106" s="64">
        <f t="shared" ref="D106:O106" si="24">D77/D$94</f>
        <v>0.16483405050790068</v>
      </c>
      <c r="E106" s="64">
        <f t="shared" si="24"/>
        <v>1.6449456828442437E-2</v>
      </c>
      <c r="F106" s="64">
        <f t="shared" si="24"/>
        <v>0.35390926871153938</v>
      </c>
      <c r="G106" s="64">
        <f t="shared" si="24"/>
        <v>0.18083049814552485</v>
      </c>
      <c r="H106" s="64">
        <f t="shared" si="24"/>
        <v>8.5168421219007459E-2</v>
      </c>
      <c r="I106" s="64">
        <f t="shared" si="24"/>
        <v>1.0679532988294235E-5</v>
      </c>
      <c r="J106" s="64">
        <f t="shared" si="24"/>
        <v>0.13624708706763636</v>
      </c>
      <c r="K106" s="64">
        <f t="shared" si="24"/>
        <v>8.9859477091220011E-2</v>
      </c>
      <c r="L106" s="64">
        <f t="shared" si="24"/>
        <v>8.7660896919069267E-2</v>
      </c>
      <c r="M106" s="64">
        <f t="shared" si="24"/>
        <v>5.2499484453959156E-4</v>
      </c>
      <c r="N106" s="64">
        <f t="shared" si="24"/>
        <v>0.1424876702436409</v>
      </c>
      <c r="O106" s="67">
        <f t="shared" si="24"/>
        <v>9.2683860783562652E-2</v>
      </c>
    </row>
    <row r="107" spans="1:15" x14ac:dyDescent="0.2">
      <c r="A107" s="26">
        <f t="shared" si="20"/>
        <v>400</v>
      </c>
      <c r="B107" s="66" t="str">
        <f t="shared" si="21"/>
        <v>à - de</v>
      </c>
      <c r="C107" s="27">
        <f t="shared" si="18"/>
        <v>500</v>
      </c>
      <c r="D107" s="64">
        <f t="shared" ref="D107:O107" si="25">D78/D$94</f>
        <v>0.14315568566591422</v>
      </c>
      <c r="E107" s="64">
        <f t="shared" si="25"/>
        <v>7.5700126975169297E-3</v>
      </c>
      <c r="F107" s="64">
        <f t="shared" si="25"/>
        <v>0.10055812622239184</v>
      </c>
      <c r="G107" s="64">
        <f t="shared" si="25"/>
        <v>0.13955177799571392</v>
      </c>
      <c r="H107" s="64">
        <f t="shared" si="25"/>
        <v>7.1835807448874578E-2</v>
      </c>
      <c r="I107" s="64">
        <f t="shared" si="25"/>
        <v>1.1249108081003261E-5</v>
      </c>
      <c r="J107" s="64">
        <f t="shared" si="25"/>
        <v>7.0358141073930403E-2</v>
      </c>
      <c r="K107" s="64">
        <f t="shared" si="25"/>
        <v>7.1700098823557407E-2</v>
      </c>
      <c r="L107" s="64">
        <f t="shared" si="25"/>
        <v>7.4067172028230543E-2</v>
      </c>
      <c r="M107" s="64">
        <f t="shared" si="25"/>
        <v>2.4773797708699588E-4</v>
      </c>
      <c r="N107" s="64">
        <f t="shared" si="25"/>
        <v>7.1224003566944485E-2</v>
      </c>
      <c r="O107" s="67">
        <f t="shared" si="25"/>
        <v>7.3806694681567017E-2</v>
      </c>
    </row>
    <row r="108" spans="1:15" x14ac:dyDescent="0.2">
      <c r="A108" s="26">
        <f t="shared" si="20"/>
        <v>500</v>
      </c>
      <c r="B108" s="66" t="str">
        <f t="shared" si="21"/>
        <v>à - de</v>
      </c>
      <c r="C108" s="27">
        <f t="shared" si="18"/>
        <v>600</v>
      </c>
      <c r="D108" s="64">
        <f t="shared" ref="D108:O108" si="26">D79/D$94</f>
        <v>9.8855459932279913E-2</v>
      </c>
      <c r="E108" s="64">
        <f t="shared" si="26"/>
        <v>2.2529274830699773E-3</v>
      </c>
      <c r="F108" s="64">
        <f t="shared" si="26"/>
        <v>3.4250822878404807E-2</v>
      </c>
      <c r="G108" s="64">
        <f t="shared" si="26"/>
        <v>9.3389673862595293E-2</v>
      </c>
      <c r="H108" s="64">
        <f t="shared" si="26"/>
        <v>6.661963874984532E-2</v>
      </c>
      <c r="I108" s="64">
        <f t="shared" si="26"/>
        <v>1.3100227132307594E-5</v>
      </c>
      <c r="J108" s="64">
        <f t="shared" si="26"/>
        <v>6.9316173726934147E-2</v>
      </c>
      <c r="K108" s="64">
        <f t="shared" si="26"/>
        <v>6.6867288057608887E-2</v>
      </c>
      <c r="L108" s="64">
        <f t="shared" si="26"/>
        <v>6.7628191643809066E-2</v>
      </c>
      <c r="M108" s="64">
        <f t="shared" si="26"/>
        <v>8.3177060235778693E-5</v>
      </c>
      <c r="N108" s="64">
        <f t="shared" si="26"/>
        <v>6.8310816540337382E-2</v>
      </c>
      <c r="O108" s="67">
        <f t="shared" si="26"/>
        <v>6.769073043608792E-2</v>
      </c>
    </row>
    <row r="109" spans="1:15" x14ac:dyDescent="0.2">
      <c r="A109" s="26">
        <f t="shared" si="20"/>
        <v>600</v>
      </c>
      <c r="B109" s="66" t="str">
        <f t="shared" si="21"/>
        <v>à - de</v>
      </c>
      <c r="C109" s="27">
        <f t="shared" si="18"/>
        <v>700</v>
      </c>
      <c r="D109" s="64">
        <f t="shared" ref="D109:O109" si="27">D80/D$94</f>
        <v>7.4496508182844243E-2</v>
      </c>
      <c r="E109" s="64">
        <f t="shared" si="27"/>
        <v>1.5748448081264108E-2</v>
      </c>
      <c r="F109" s="64">
        <f t="shared" si="27"/>
        <v>3.0052950436483326E-3</v>
      </c>
      <c r="G109" s="64">
        <f t="shared" si="27"/>
        <v>6.8448092856941062E-2</v>
      </c>
      <c r="H109" s="64">
        <f t="shared" si="27"/>
        <v>0.14323289968259004</v>
      </c>
      <c r="I109" s="64">
        <f t="shared" si="27"/>
        <v>0.12555585189281906</v>
      </c>
      <c r="J109" s="64">
        <f t="shared" si="27"/>
        <v>4.8490907426833478E-2</v>
      </c>
      <c r="K109" s="64">
        <f t="shared" si="27"/>
        <v>0.13453181143503135</v>
      </c>
      <c r="L109" s="64">
        <f t="shared" si="27"/>
        <v>0.14108236391136333</v>
      </c>
      <c r="M109" s="64">
        <f t="shared" si="27"/>
        <v>0.12212033913618622</v>
      </c>
      <c r="N109" s="64">
        <f t="shared" si="27"/>
        <v>4.7186791363836543E-2</v>
      </c>
      <c r="O109" s="67">
        <f t="shared" si="27"/>
        <v>0.13248010557399784</v>
      </c>
    </row>
    <row r="110" spans="1:15" x14ac:dyDescent="0.2">
      <c r="A110" s="26">
        <f t="shared" si="20"/>
        <v>700</v>
      </c>
      <c r="B110" s="66" t="str">
        <f t="shared" si="21"/>
        <v>à - de</v>
      </c>
      <c r="C110" s="27">
        <f t="shared" si="18"/>
        <v>800</v>
      </c>
      <c r="D110" s="64">
        <f t="shared" ref="D110:O110" si="28">D81/D$94</f>
        <v>6.8778216704288935E-4</v>
      </c>
      <c r="E110" s="64">
        <f t="shared" si="28"/>
        <v>1.7635440180586906E-5</v>
      </c>
      <c r="F110" s="64">
        <f t="shared" si="28"/>
        <v>1.4310928779277774E-4</v>
      </c>
      <c r="G110" s="64">
        <f t="shared" si="28"/>
        <v>6.4170087053382248E-4</v>
      </c>
      <c r="H110" s="64">
        <f t="shared" si="28"/>
        <v>5.6789769406099776E-2</v>
      </c>
      <c r="I110" s="64">
        <f t="shared" si="28"/>
        <v>1.5351472686240019E-3</v>
      </c>
      <c r="J110" s="64">
        <f t="shared" si="28"/>
        <v>8.9060046888530617E-3</v>
      </c>
      <c r="K110" s="64">
        <f t="shared" si="28"/>
        <v>5.2392132703407514E-2</v>
      </c>
      <c r="L110" s="64">
        <f t="shared" si="28"/>
        <v>5.5034522618160046E-2</v>
      </c>
      <c r="M110" s="64">
        <f t="shared" si="28"/>
        <v>1.4876693111822109E-3</v>
      </c>
      <c r="N110" s="64">
        <f t="shared" si="28"/>
        <v>8.654764086558582E-3</v>
      </c>
      <c r="O110" s="67">
        <f t="shared" si="28"/>
        <v>5.0785433404592274E-2</v>
      </c>
    </row>
    <row r="111" spans="1:15" x14ac:dyDescent="0.2">
      <c r="A111" s="26">
        <f t="shared" si="20"/>
        <v>800</v>
      </c>
      <c r="B111" s="66" t="str">
        <f t="shared" si="21"/>
        <v>à - de</v>
      </c>
      <c r="C111" s="27">
        <f t="shared" si="18"/>
        <v>900</v>
      </c>
      <c r="D111" s="64">
        <f t="shared" ref="D111:O111" si="29">D82/D$94</f>
        <v>1.0581264108352144E-4</v>
      </c>
      <c r="E111" s="64">
        <f t="shared" si="29"/>
        <v>0</v>
      </c>
      <c r="F111" s="64">
        <f t="shared" si="29"/>
        <v>0</v>
      </c>
      <c r="G111" s="64">
        <f t="shared" si="29"/>
        <v>9.6860508759822266E-5</v>
      </c>
      <c r="H111" s="64">
        <f t="shared" si="29"/>
        <v>4.7028676254798847E-2</v>
      </c>
      <c r="I111" s="64">
        <f t="shared" si="29"/>
        <v>2.2555173671277425E-4</v>
      </c>
      <c r="J111" s="64">
        <f t="shared" si="29"/>
        <v>1.2574011363076338E-3</v>
      </c>
      <c r="K111" s="64">
        <f t="shared" si="29"/>
        <v>4.2825050232937548E-2</v>
      </c>
      <c r="L111" s="64">
        <f t="shared" si="29"/>
        <v>4.5560614075682848E-2</v>
      </c>
      <c r="M111" s="64">
        <f t="shared" si="29"/>
        <v>2.1849496420144849E-4</v>
      </c>
      <c r="N111" s="64">
        <f t="shared" si="29"/>
        <v>1.2213502416714309E-3</v>
      </c>
      <c r="O111" s="67">
        <f t="shared" si="29"/>
        <v>4.1498465119770025E-2</v>
      </c>
    </row>
    <row r="112" spans="1:15" x14ac:dyDescent="0.2">
      <c r="A112" s="26">
        <f t="shared" si="20"/>
        <v>900</v>
      </c>
      <c r="B112" s="66" t="str">
        <f t="shared" si="21"/>
        <v>à - de</v>
      </c>
      <c r="C112" s="27">
        <f t="shared" si="18"/>
        <v>1000</v>
      </c>
      <c r="D112" s="64">
        <f t="shared" ref="D112:O112" si="30">D83/D$94</f>
        <v>4.4088600451467265E-6</v>
      </c>
      <c r="E112" s="64">
        <f t="shared" si="30"/>
        <v>0</v>
      </c>
      <c r="F112" s="64">
        <f t="shared" si="30"/>
        <v>0</v>
      </c>
      <c r="G112" s="64">
        <f t="shared" si="30"/>
        <v>4.0358545316592611E-6</v>
      </c>
      <c r="H112" s="64">
        <f t="shared" si="30"/>
        <v>4.0881394672963506E-2</v>
      </c>
      <c r="I112" s="64">
        <f t="shared" si="30"/>
        <v>5.6957509270902591E-6</v>
      </c>
      <c r="J112" s="64">
        <f t="shared" si="30"/>
        <v>7.6035455051077521E-5</v>
      </c>
      <c r="K112" s="64">
        <f t="shared" si="30"/>
        <v>3.7133837511932666E-2</v>
      </c>
      <c r="L112" s="64">
        <f t="shared" si="30"/>
        <v>3.9602488138992593E-2</v>
      </c>
      <c r="M112" s="64">
        <f t="shared" si="30"/>
        <v>5.5175496010466791E-6</v>
      </c>
      <c r="N112" s="64">
        <f t="shared" si="30"/>
        <v>7.3855445744968934E-5</v>
      </c>
      <c r="O112" s="67">
        <f t="shared" si="30"/>
        <v>3.5981065947035325E-2</v>
      </c>
    </row>
    <row r="113" spans="1:15" x14ac:dyDescent="0.2">
      <c r="A113" s="26">
        <f t="shared" si="20"/>
        <v>1000</v>
      </c>
      <c r="B113" s="66" t="str">
        <f t="shared" si="21"/>
        <v>à - de</v>
      </c>
      <c r="C113" s="27">
        <f t="shared" si="18"/>
        <v>1100</v>
      </c>
      <c r="D113" s="64">
        <f t="shared" ref="D113:O113" si="31">D84/D$94</f>
        <v>0</v>
      </c>
      <c r="E113" s="64">
        <f t="shared" si="31"/>
        <v>0</v>
      </c>
      <c r="F113" s="64">
        <f t="shared" si="31"/>
        <v>0</v>
      </c>
      <c r="G113" s="64">
        <f t="shared" si="31"/>
        <v>0</v>
      </c>
      <c r="H113" s="64">
        <f t="shared" si="31"/>
        <v>3.8675999913994161E-2</v>
      </c>
      <c r="I113" s="64">
        <f t="shared" si="31"/>
        <v>2.7054816903678728E-6</v>
      </c>
      <c r="J113" s="64">
        <f t="shared" si="31"/>
        <v>2.8161279648547229E-5</v>
      </c>
      <c r="K113" s="64">
        <f t="shared" si="31"/>
        <v>3.5126589071681869E-2</v>
      </c>
      <c r="L113" s="64">
        <f t="shared" si="31"/>
        <v>3.7465954994727289E-2</v>
      </c>
      <c r="M113" s="64">
        <f t="shared" si="31"/>
        <v>2.6208360604971727E-6</v>
      </c>
      <c r="N113" s="64">
        <f t="shared" si="31"/>
        <v>2.7353868794432941E-5</v>
      </c>
      <c r="O113" s="67">
        <f t="shared" si="31"/>
        <v>3.4036011388900271E-2</v>
      </c>
    </row>
    <row r="114" spans="1:15" x14ac:dyDescent="0.2">
      <c r="A114" s="26">
        <f t="shared" si="20"/>
        <v>1100</v>
      </c>
      <c r="B114" s="66" t="str">
        <f t="shared" si="21"/>
        <v>à - de</v>
      </c>
      <c r="C114" s="27">
        <f t="shared" si="18"/>
        <v>1200</v>
      </c>
      <c r="D114" s="64">
        <f t="shared" ref="D114:O114" si="32">D85/D$94</f>
        <v>0</v>
      </c>
      <c r="E114" s="64">
        <f t="shared" si="32"/>
        <v>0</v>
      </c>
      <c r="F114" s="64">
        <f t="shared" si="32"/>
        <v>0</v>
      </c>
      <c r="G114" s="64">
        <f t="shared" si="32"/>
        <v>0</v>
      </c>
      <c r="H114" s="64">
        <f t="shared" si="32"/>
        <v>3.9205847143986734E-2</v>
      </c>
      <c r="I114" s="64">
        <f t="shared" si="32"/>
        <v>4.2718131953176941E-7</v>
      </c>
      <c r="J114" s="64">
        <f t="shared" si="32"/>
        <v>1.2672575841846254E-5</v>
      </c>
      <c r="K114" s="64">
        <f t="shared" si="32"/>
        <v>3.5606352743459371E-2</v>
      </c>
      <c r="L114" s="64">
        <f t="shared" si="32"/>
        <v>3.7979225046364661E-2</v>
      </c>
      <c r="M114" s="64">
        <f t="shared" si="32"/>
        <v>4.1381622007850093E-7</v>
      </c>
      <c r="N114" s="64">
        <f t="shared" si="32"/>
        <v>1.2309240957494824E-5</v>
      </c>
      <c r="O114" s="67">
        <f t="shared" si="32"/>
        <v>3.4500879804198928E-2</v>
      </c>
    </row>
    <row r="115" spans="1:15" x14ac:dyDescent="0.2">
      <c r="A115" s="26">
        <f t="shared" si="20"/>
        <v>1200</v>
      </c>
      <c r="B115" s="66" t="str">
        <f t="shared" si="21"/>
        <v>à - de</v>
      </c>
      <c r="C115" s="27">
        <f t="shared" si="18"/>
        <v>1300</v>
      </c>
      <c r="D115" s="64">
        <f t="shared" ref="D115:O115" si="33">D86/D$94</f>
        <v>0</v>
      </c>
      <c r="E115" s="64">
        <f t="shared" si="33"/>
        <v>0</v>
      </c>
      <c r="F115" s="64">
        <f t="shared" si="33"/>
        <v>0</v>
      </c>
      <c r="G115" s="64">
        <f t="shared" si="33"/>
        <v>0</v>
      </c>
      <c r="H115" s="64">
        <f t="shared" si="33"/>
        <v>3.3355598972999154E-2</v>
      </c>
      <c r="I115" s="64">
        <f t="shared" si="33"/>
        <v>1.4239377317725646E-7</v>
      </c>
      <c r="J115" s="64">
        <f t="shared" si="33"/>
        <v>1.2672575841846254E-5</v>
      </c>
      <c r="K115" s="64">
        <f t="shared" si="33"/>
        <v>3.0293390356672608E-2</v>
      </c>
      <c r="L115" s="64">
        <f t="shared" si="33"/>
        <v>3.2312011912389589E-2</v>
      </c>
      <c r="M115" s="64">
        <f t="shared" si="33"/>
        <v>1.3793874002616698E-7</v>
      </c>
      <c r="N115" s="64">
        <f t="shared" si="33"/>
        <v>1.2309240957494824E-5</v>
      </c>
      <c r="O115" s="67">
        <f t="shared" si="33"/>
        <v>2.9352869334510166E-2</v>
      </c>
    </row>
    <row r="116" spans="1:15" x14ac:dyDescent="0.2">
      <c r="A116" s="26">
        <f t="shared" si="20"/>
        <v>1300</v>
      </c>
      <c r="B116" s="66" t="str">
        <f t="shared" si="21"/>
        <v>à - de</v>
      </c>
      <c r="C116" s="27">
        <f t="shared" si="18"/>
        <v>1400</v>
      </c>
      <c r="D116" s="64">
        <f t="shared" ref="D116:O116" si="34">D87/D$94</f>
        <v>0</v>
      </c>
      <c r="E116" s="64">
        <f t="shared" si="34"/>
        <v>0</v>
      </c>
      <c r="F116" s="64">
        <f t="shared" si="34"/>
        <v>0</v>
      </c>
      <c r="G116" s="64">
        <f t="shared" si="34"/>
        <v>0</v>
      </c>
      <c r="H116" s="64">
        <f t="shared" si="34"/>
        <v>2.0352199606452091E-2</v>
      </c>
      <c r="I116" s="64">
        <f t="shared" si="34"/>
        <v>0</v>
      </c>
      <c r="J116" s="64">
        <f t="shared" si="34"/>
        <v>2.816127964854723E-6</v>
      </c>
      <c r="K116" s="64">
        <f t="shared" si="34"/>
        <v>1.8483315733377612E-2</v>
      </c>
      <c r="L116" s="64">
        <f t="shared" si="34"/>
        <v>1.9715446173200021E-2</v>
      </c>
      <c r="M116" s="64">
        <f t="shared" si="34"/>
        <v>0</v>
      </c>
      <c r="N116" s="64">
        <f t="shared" si="34"/>
        <v>2.7353868794432939E-6</v>
      </c>
      <c r="O116" s="67">
        <f t="shared" si="34"/>
        <v>1.7909462929124608E-2</v>
      </c>
    </row>
    <row r="117" spans="1:15" x14ac:dyDescent="0.2">
      <c r="A117" s="26">
        <f t="shared" si="20"/>
        <v>1400</v>
      </c>
      <c r="B117" s="66" t="str">
        <f t="shared" si="21"/>
        <v>à - de</v>
      </c>
      <c r="C117" s="27">
        <f t="shared" si="18"/>
        <v>1500</v>
      </c>
      <c r="D117" s="64">
        <f t="shared" ref="D117:O117" si="35">D88/D$94</f>
        <v>0</v>
      </c>
      <c r="E117" s="64">
        <f t="shared" si="35"/>
        <v>0</v>
      </c>
      <c r="F117" s="64">
        <f t="shared" si="35"/>
        <v>0</v>
      </c>
      <c r="G117" s="64">
        <f t="shared" si="35"/>
        <v>0</v>
      </c>
      <c r="H117" s="64">
        <f t="shared" si="35"/>
        <v>1.003306525806949E-2</v>
      </c>
      <c r="I117" s="64">
        <f t="shared" si="35"/>
        <v>0</v>
      </c>
      <c r="J117" s="64">
        <f t="shared" si="35"/>
        <v>1.4080639824273615E-6</v>
      </c>
      <c r="K117" s="64">
        <f t="shared" si="35"/>
        <v>9.1117595895188579E-3</v>
      </c>
      <c r="L117" s="64">
        <f t="shared" si="35"/>
        <v>9.7191636222437247E-3</v>
      </c>
      <c r="M117" s="64">
        <f t="shared" si="35"/>
        <v>0</v>
      </c>
      <c r="N117" s="64">
        <f t="shared" si="35"/>
        <v>1.3676934397216469E-6</v>
      </c>
      <c r="O117" s="67">
        <f t="shared" si="35"/>
        <v>8.8288661483446485E-3</v>
      </c>
    </row>
    <row r="118" spans="1:15" x14ac:dyDescent="0.2">
      <c r="A118" s="26">
        <f t="shared" si="20"/>
        <v>1500</v>
      </c>
      <c r="B118" s="66" t="str">
        <f t="shared" si="21"/>
        <v>à - de</v>
      </c>
      <c r="C118" s="27">
        <f t="shared" si="18"/>
        <v>1600</v>
      </c>
      <c r="D118" s="64">
        <f t="shared" ref="D118:O118" si="36">D89/D$94</f>
        <v>0</v>
      </c>
      <c r="E118" s="64">
        <f t="shared" si="36"/>
        <v>0</v>
      </c>
      <c r="F118" s="64">
        <f t="shared" si="36"/>
        <v>0</v>
      </c>
      <c r="G118" s="64">
        <f t="shared" si="36"/>
        <v>0</v>
      </c>
      <c r="H118" s="64">
        <f t="shared" si="36"/>
        <v>2.5874372524039273E-3</v>
      </c>
      <c r="I118" s="64">
        <f t="shared" si="36"/>
        <v>0</v>
      </c>
      <c r="J118" s="64">
        <f t="shared" si="36"/>
        <v>1.4080639824273615E-6</v>
      </c>
      <c r="K118" s="64">
        <f t="shared" si="36"/>
        <v>2.3499367772347353E-3</v>
      </c>
      <c r="L118" s="64">
        <f t="shared" si="36"/>
        <v>2.5064848450154801E-3</v>
      </c>
      <c r="M118" s="64">
        <f t="shared" si="36"/>
        <v>0</v>
      </c>
      <c r="N118" s="64">
        <f t="shared" si="36"/>
        <v>1.3676934397216469E-6</v>
      </c>
      <c r="O118" s="67">
        <f t="shared" si="36"/>
        <v>2.2769781247458732E-3</v>
      </c>
    </row>
    <row r="119" spans="1:15" x14ac:dyDescent="0.2">
      <c r="A119" s="26">
        <f t="shared" si="20"/>
        <v>1600</v>
      </c>
      <c r="B119" s="66" t="str">
        <f t="shared" si="21"/>
        <v>à - de</v>
      </c>
      <c r="C119" s="100">
        <f t="shared" si="18"/>
        <v>3000</v>
      </c>
      <c r="D119" s="64">
        <f t="shared" ref="D119:O119" si="37">D90/D$94</f>
        <v>0</v>
      </c>
      <c r="E119" s="64">
        <f t="shared" si="37"/>
        <v>0</v>
      </c>
      <c r="F119" s="64">
        <f t="shared" si="37"/>
        <v>0</v>
      </c>
      <c r="G119" s="64">
        <f t="shared" si="37"/>
        <v>0</v>
      </c>
      <c r="H119" s="64">
        <f t="shared" si="37"/>
        <v>3.21012522250807E-3</v>
      </c>
      <c r="I119" s="64">
        <f t="shared" si="37"/>
        <v>0</v>
      </c>
      <c r="J119" s="64">
        <f t="shared" si="37"/>
        <v>0</v>
      </c>
      <c r="K119" s="64">
        <f t="shared" si="37"/>
        <v>2.9153078750814368E-3</v>
      </c>
      <c r="L119" s="64">
        <f t="shared" si="37"/>
        <v>3.1096909551499084E-3</v>
      </c>
      <c r="M119" s="64">
        <f t="shared" si="37"/>
        <v>0</v>
      </c>
      <c r="N119" s="64">
        <f t="shared" si="37"/>
        <v>0</v>
      </c>
      <c r="O119" s="67">
        <f t="shared" si="37"/>
        <v>2.8247961063323224E-3</v>
      </c>
    </row>
    <row r="120" spans="1:15" x14ac:dyDescent="0.2">
      <c r="A120" s="99">
        <f t="shared" si="20"/>
        <v>3000</v>
      </c>
      <c r="B120" s="66" t="str">
        <f t="shared" si="21"/>
        <v>à - de</v>
      </c>
      <c r="C120" s="27">
        <f t="shared" si="18"/>
        <v>3000</v>
      </c>
      <c r="D120" s="64">
        <f t="shared" ref="D120:O120" si="38">D91/D$94</f>
        <v>0</v>
      </c>
      <c r="E120" s="64">
        <f t="shared" si="38"/>
        <v>0</v>
      </c>
      <c r="F120" s="64">
        <f t="shared" si="38"/>
        <v>0</v>
      </c>
      <c r="G120" s="64">
        <f t="shared" si="38"/>
        <v>0</v>
      </c>
      <c r="H120" s="64">
        <f t="shared" si="38"/>
        <v>0</v>
      </c>
      <c r="I120" s="64">
        <f t="shared" si="38"/>
        <v>0</v>
      </c>
      <c r="J120" s="64">
        <f t="shared" si="38"/>
        <v>0</v>
      </c>
      <c r="K120" s="64">
        <f t="shared" si="38"/>
        <v>0</v>
      </c>
      <c r="L120" s="64">
        <f t="shared" si="38"/>
        <v>0</v>
      </c>
      <c r="M120" s="64">
        <f t="shared" si="38"/>
        <v>0</v>
      </c>
      <c r="N120" s="64">
        <f t="shared" si="38"/>
        <v>0</v>
      </c>
      <c r="O120" s="67">
        <f t="shared" si="38"/>
        <v>0</v>
      </c>
    </row>
    <row r="121" spans="1:15" hidden="1" x14ac:dyDescent="0.2">
      <c r="A121" s="26">
        <f t="shared" si="20"/>
        <v>3000</v>
      </c>
      <c r="B121" s="66" t="str">
        <f t="shared" si="21"/>
        <v>à - de</v>
      </c>
      <c r="C121" s="27">
        <f t="shared" si="18"/>
        <v>1634</v>
      </c>
      <c r="D121" s="64">
        <f t="shared" ref="D121:O121" si="39">D92/D$94</f>
        <v>0</v>
      </c>
      <c r="E121" s="64">
        <f t="shared" si="39"/>
        <v>0</v>
      </c>
      <c r="F121" s="64">
        <f t="shared" si="39"/>
        <v>0</v>
      </c>
      <c r="G121" s="64">
        <f t="shared" si="39"/>
        <v>0</v>
      </c>
      <c r="H121" s="64">
        <f t="shared" si="39"/>
        <v>0</v>
      </c>
      <c r="I121" s="64">
        <f t="shared" si="39"/>
        <v>0</v>
      </c>
      <c r="J121" s="64">
        <f t="shared" si="39"/>
        <v>0</v>
      </c>
      <c r="K121" s="64">
        <f t="shared" si="39"/>
        <v>0</v>
      </c>
      <c r="L121" s="64">
        <f t="shared" si="39"/>
        <v>0</v>
      </c>
      <c r="M121" s="64">
        <f t="shared" si="39"/>
        <v>0</v>
      </c>
      <c r="N121" s="64">
        <f t="shared" si="39"/>
        <v>0</v>
      </c>
      <c r="O121" s="67">
        <f t="shared" si="39"/>
        <v>0</v>
      </c>
    </row>
    <row r="122" spans="1:15" hidden="1" x14ac:dyDescent="0.2">
      <c r="A122" s="26">
        <f t="shared" si="20"/>
        <v>1634</v>
      </c>
      <c r="B122" s="66" t="str">
        <f t="shared" si="21"/>
        <v>à - de</v>
      </c>
      <c r="C122" s="27">
        <f t="shared" si="18"/>
        <v>3000</v>
      </c>
      <c r="D122" s="64">
        <f t="shared" ref="D122:O122" si="40">D93/D$94</f>
        <v>0</v>
      </c>
      <c r="E122" s="64">
        <f t="shared" si="40"/>
        <v>0</v>
      </c>
      <c r="F122" s="64">
        <f t="shared" si="40"/>
        <v>0</v>
      </c>
      <c r="G122" s="64">
        <f t="shared" si="40"/>
        <v>0</v>
      </c>
      <c r="H122" s="64">
        <f t="shared" si="40"/>
        <v>0</v>
      </c>
      <c r="I122" s="64">
        <f t="shared" si="40"/>
        <v>0</v>
      </c>
      <c r="J122" s="64">
        <f t="shared" si="40"/>
        <v>0</v>
      </c>
      <c r="K122" s="64">
        <f t="shared" si="40"/>
        <v>0</v>
      </c>
      <c r="L122" s="64">
        <f t="shared" si="40"/>
        <v>0</v>
      </c>
      <c r="M122" s="64">
        <f t="shared" si="40"/>
        <v>0</v>
      </c>
      <c r="N122" s="64">
        <f t="shared" si="40"/>
        <v>0</v>
      </c>
      <c r="O122" s="67">
        <f t="shared" si="40"/>
        <v>0</v>
      </c>
    </row>
    <row r="123" spans="1:15" x14ac:dyDescent="0.2">
      <c r="A123" s="41"/>
      <c r="B123" s="79" t="s">
        <v>17</v>
      </c>
      <c r="C123" s="33"/>
      <c r="D123" s="46">
        <f>D95</f>
        <v>0</v>
      </c>
      <c r="E123" s="46">
        <f t="shared" ref="E123:O123" si="41">E95</f>
        <v>0</v>
      </c>
      <c r="F123" s="46">
        <f t="shared" si="41"/>
        <v>0</v>
      </c>
      <c r="G123" s="46">
        <f t="shared" si="41"/>
        <v>0</v>
      </c>
      <c r="H123" s="46">
        <f t="shared" si="41"/>
        <v>0</v>
      </c>
      <c r="I123" s="46">
        <f t="shared" si="41"/>
        <v>0</v>
      </c>
      <c r="J123" s="46">
        <f t="shared" si="41"/>
        <v>0</v>
      </c>
      <c r="K123" s="46">
        <f t="shared" si="41"/>
        <v>0</v>
      </c>
      <c r="L123" s="46">
        <f t="shared" si="41"/>
        <v>0</v>
      </c>
      <c r="M123" s="46">
        <f t="shared" si="41"/>
        <v>0</v>
      </c>
      <c r="N123" s="46">
        <f t="shared" si="41"/>
        <v>0</v>
      </c>
      <c r="O123" s="71">
        <f t="shared" si="41"/>
        <v>0</v>
      </c>
    </row>
    <row r="124" spans="1:15" x14ac:dyDescent="0.2">
      <c r="A124" s="72"/>
      <c r="B124" s="56" t="s">
        <v>19</v>
      </c>
      <c r="C124" s="73"/>
      <c r="D124" s="74">
        <f>D94/D$94</f>
        <v>1</v>
      </c>
      <c r="E124" s="74">
        <f t="shared" ref="E124:O124" si="42">E94/E$94</f>
        <v>1</v>
      </c>
      <c r="F124" s="74">
        <f t="shared" si="42"/>
        <v>1</v>
      </c>
      <c r="G124" s="74">
        <f t="shared" si="42"/>
        <v>1</v>
      </c>
      <c r="H124" s="74">
        <f t="shared" si="42"/>
        <v>1</v>
      </c>
      <c r="I124" s="74">
        <f t="shared" si="42"/>
        <v>1</v>
      </c>
      <c r="J124" s="74">
        <f t="shared" si="42"/>
        <v>1</v>
      </c>
      <c r="K124" s="74">
        <f t="shared" si="42"/>
        <v>1</v>
      </c>
      <c r="L124" s="74">
        <f t="shared" si="42"/>
        <v>1</v>
      </c>
      <c r="M124" s="74">
        <f t="shared" si="42"/>
        <v>1</v>
      </c>
      <c r="N124" s="74">
        <f t="shared" si="42"/>
        <v>1</v>
      </c>
      <c r="O124" s="74">
        <f t="shared" si="42"/>
        <v>1</v>
      </c>
    </row>
    <row r="125" spans="1:15" x14ac:dyDescent="0.2">
      <c r="A125" s="119" t="s">
        <v>21</v>
      </c>
      <c r="B125" s="119"/>
      <c r="C125" s="119"/>
      <c r="D125" s="119"/>
      <c r="E125" s="119"/>
      <c r="F125" s="119"/>
      <c r="G125" s="119"/>
      <c r="H125" s="119"/>
      <c r="I125" s="119"/>
      <c r="J125" s="119"/>
      <c r="K125" s="119"/>
      <c r="L125" s="119"/>
      <c r="M125" s="119"/>
      <c r="N125" s="119"/>
      <c r="O125" s="119"/>
    </row>
    <row r="126" spans="1:15" x14ac:dyDescent="0.2">
      <c r="A126" s="75" t="s">
        <v>22</v>
      </c>
      <c r="B126" s="76"/>
      <c r="C126" s="76"/>
      <c r="D126" s="76"/>
      <c r="E126" s="76"/>
      <c r="F126" s="76"/>
      <c r="G126" s="76"/>
      <c r="H126" s="76"/>
      <c r="I126" s="76"/>
      <c r="J126" s="76"/>
      <c r="K126" s="76"/>
      <c r="L126" s="76"/>
      <c r="M126" s="9"/>
      <c r="N126" s="9"/>
      <c r="O126" s="9"/>
    </row>
    <row r="127" spans="1:15" x14ac:dyDescent="0.2">
      <c r="A127" s="75" t="s">
        <v>23</v>
      </c>
      <c r="B127" s="76"/>
      <c r="C127" s="76"/>
      <c r="D127" s="76"/>
      <c r="E127" s="76"/>
      <c r="F127" s="76"/>
      <c r="G127" s="76"/>
      <c r="H127" s="76"/>
      <c r="I127" s="76"/>
      <c r="J127" s="76"/>
      <c r="K127" s="76"/>
      <c r="L127" s="76"/>
    </row>
  </sheetData>
  <mergeCells count="54">
    <mergeCell ref="Y42:Y47"/>
    <mergeCell ref="A125:O125"/>
    <mergeCell ref="A98:C98"/>
    <mergeCell ref="A99:C102"/>
    <mergeCell ref="D99:G99"/>
    <mergeCell ref="D100:E100"/>
    <mergeCell ref="H100:I100"/>
    <mergeCell ref="D101:O101"/>
    <mergeCell ref="E102:F102"/>
    <mergeCell ref="I102:J102"/>
    <mergeCell ref="M102:N102"/>
    <mergeCell ref="D97:E97"/>
    <mergeCell ref="H97:I97"/>
    <mergeCell ref="L97:M97"/>
    <mergeCell ref="L100:M100"/>
    <mergeCell ref="N69:O69"/>
    <mergeCell ref="H34:I34"/>
    <mergeCell ref="L34:M34"/>
    <mergeCell ref="A70:C73"/>
    <mergeCell ref="D70:G70"/>
    <mergeCell ref="D71:E71"/>
    <mergeCell ref="H71:I71"/>
    <mergeCell ref="L71:M71"/>
    <mergeCell ref="D72:O72"/>
    <mergeCell ref="E73:F73"/>
    <mergeCell ref="I73:J73"/>
    <mergeCell ref="M73:N73"/>
    <mergeCell ref="E39:F39"/>
    <mergeCell ref="I39:J39"/>
    <mergeCell ref="M39:N39"/>
    <mergeCell ref="A35:C35"/>
    <mergeCell ref="D34:E34"/>
    <mergeCell ref="H8:I8"/>
    <mergeCell ref="L8:M8"/>
    <mergeCell ref="D9:O9"/>
    <mergeCell ref="E10:F10"/>
    <mergeCell ref="I10:J10"/>
    <mergeCell ref="M10:N10"/>
    <mergeCell ref="U2:AD2"/>
    <mergeCell ref="U3:AD3"/>
    <mergeCell ref="U20:AD20"/>
    <mergeCell ref="U21:AD21"/>
    <mergeCell ref="A62:O62"/>
    <mergeCell ref="A36:C39"/>
    <mergeCell ref="D36:G36"/>
    <mergeCell ref="D37:E37"/>
    <mergeCell ref="H37:I37"/>
    <mergeCell ref="L37:M37"/>
    <mergeCell ref="D38:O38"/>
    <mergeCell ref="U4:AD4"/>
    <mergeCell ref="N6:O6"/>
    <mergeCell ref="A7:C10"/>
    <mergeCell ref="D7:G7"/>
    <mergeCell ref="D8:E8"/>
  </mergeCells>
  <printOptions horizontalCentered="1"/>
  <pageMargins left="0.55118110236220474" right="0.55118110236220474" top="0.59055118110236227" bottom="0.59055118110236227" header="0.15748031496062992" footer="0.39370078740157483"/>
  <pageSetup paperSize="9" scale="99" firstPageNumber="31" orientation="portrait" useFirstPageNumber="1"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F3-05</vt:lpstr>
      <vt:lpstr>'F3-05'!Zone_d_impression</vt:lpstr>
    </vt:vector>
  </TitlesOfParts>
  <Company>CNAV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Z011957</dc:creator>
  <cp:lastModifiedBy>Z011957</cp:lastModifiedBy>
  <dcterms:created xsi:type="dcterms:W3CDTF">2017-06-27T11:27:14Z</dcterms:created>
  <dcterms:modified xsi:type="dcterms:W3CDTF">2019-04-03T09:35:13Z</dcterms:modified>
</cp:coreProperties>
</file>